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ANITA\FINANCIJSKI PLAN\2023-2025\"/>
    </mc:Choice>
  </mc:AlternateContent>
  <bookViews>
    <workbookView xWindow="0" yWindow="0" windowWidth="28800" windowHeight="11805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7" l="1"/>
  <c r="G33" i="7"/>
  <c r="G34" i="7"/>
  <c r="F34" i="7"/>
  <c r="F33" i="7"/>
  <c r="G29" i="7"/>
  <c r="F29" i="7"/>
  <c r="G21" i="7"/>
  <c r="F21" i="7"/>
  <c r="F23" i="7" l="1"/>
  <c r="F22" i="7" s="1"/>
  <c r="E24" i="7"/>
  <c r="E23" i="7" s="1"/>
  <c r="E22" i="7" s="1"/>
  <c r="F24" i="7"/>
  <c r="G24" i="7"/>
  <c r="G23" i="7" s="1"/>
  <c r="G22" i="7" s="1"/>
  <c r="G11" i="7"/>
  <c r="G12" i="7"/>
  <c r="G16" i="7"/>
  <c r="G77" i="7" l="1"/>
  <c r="F77" i="7"/>
  <c r="E77" i="7"/>
  <c r="G74" i="7"/>
  <c r="F74" i="7"/>
  <c r="E74" i="7"/>
  <c r="G71" i="7"/>
  <c r="G68" i="7" s="1"/>
  <c r="F71" i="7"/>
  <c r="E71" i="7"/>
  <c r="G69" i="7"/>
  <c r="F69" i="7"/>
  <c r="E69" i="7"/>
  <c r="G66" i="7"/>
  <c r="F66" i="7"/>
  <c r="E66" i="7"/>
  <c r="E60" i="7" s="1"/>
  <c r="G61" i="7"/>
  <c r="F61" i="7"/>
  <c r="G58" i="7"/>
  <c r="F58" i="7"/>
  <c r="E58" i="7"/>
  <c r="G56" i="7"/>
  <c r="F56" i="7"/>
  <c r="E56" i="7"/>
  <c r="G53" i="7"/>
  <c r="F53" i="7"/>
  <c r="E53" i="7"/>
  <c r="G51" i="7"/>
  <c r="G50" i="7" s="1"/>
  <c r="F51" i="7"/>
  <c r="F50" i="7" s="1"/>
  <c r="E51" i="7"/>
  <c r="G48" i="7"/>
  <c r="F48" i="7"/>
  <c r="E48" i="7"/>
  <c r="G46" i="7"/>
  <c r="F46" i="7"/>
  <c r="E46" i="7"/>
  <c r="G41" i="7"/>
  <c r="G40" i="7" s="1"/>
  <c r="G39" i="7" s="1"/>
  <c r="F41" i="7"/>
  <c r="F40" i="7" s="1"/>
  <c r="F39" i="7" s="1"/>
  <c r="E41" i="7"/>
  <c r="E40" i="7" s="1"/>
  <c r="E39" i="7" s="1"/>
  <c r="G37" i="7"/>
  <c r="G36" i="7" s="1"/>
  <c r="G35" i="7" s="1"/>
  <c r="F37" i="7"/>
  <c r="F36" i="7" s="1"/>
  <c r="F35" i="7" s="1"/>
  <c r="E37" i="7"/>
  <c r="E36" i="7" s="1"/>
  <c r="E35" i="7" s="1"/>
  <c r="G32" i="7"/>
  <c r="G31" i="7" s="1"/>
  <c r="G30" i="7" s="1"/>
  <c r="F32" i="7"/>
  <c r="F31" i="7" s="1"/>
  <c r="F30" i="7" s="1"/>
  <c r="E32" i="7"/>
  <c r="E31" i="7" s="1"/>
  <c r="E30" i="7" s="1"/>
  <c r="G28" i="7"/>
  <c r="G27" i="7" s="1"/>
  <c r="G26" i="7" s="1"/>
  <c r="F28" i="7"/>
  <c r="F27" i="7" s="1"/>
  <c r="F26" i="7" s="1"/>
  <c r="E28" i="7"/>
  <c r="E27" i="7" s="1"/>
  <c r="E26" i="7" s="1"/>
  <c r="G20" i="7"/>
  <c r="G19" i="7" s="1"/>
  <c r="G18" i="7" s="1"/>
  <c r="F20" i="7"/>
  <c r="F19" i="7" s="1"/>
  <c r="F18" i="7" s="1"/>
  <c r="E20" i="7"/>
  <c r="E19" i="7" s="1"/>
  <c r="E18" i="7" s="1"/>
  <c r="G15" i="7"/>
  <c r="G14" i="7" s="1"/>
  <c r="G13" i="7" s="1"/>
  <c r="F15" i="7"/>
  <c r="F14" i="7" s="1"/>
  <c r="F13" i="7" s="1"/>
  <c r="E15" i="7"/>
  <c r="E14" i="7" s="1"/>
  <c r="E13" i="7" s="1"/>
  <c r="G10" i="7"/>
  <c r="G9" i="7" s="1"/>
  <c r="F10" i="7"/>
  <c r="F9" i="7" s="1"/>
  <c r="E10" i="7"/>
  <c r="E9" i="7" s="1"/>
  <c r="G30" i="3"/>
  <c r="F30" i="3"/>
  <c r="E30" i="3"/>
  <c r="H13" i="1"/>
  <c r="E55" i="7" l="1"/>
  <c r="E45" i="7"/>
  <c r="E7" i="7"/>
  <c r="E50" i="7"/>
  <c r="F45" i="7"/>
  <c r="F55" i="7"/>
  <c r="F68" i="7"/>
  <c r="E73" i="7"/>
  <c r="F73" i="7"/>
  <c r="E68" i="7"/>
  <c r="G73" i="7"/>
  <c r="G60" i="7"/>
  <c r="F60" i="7"/>
  <c r="G55" i="7"/>
  <c r="G45" i="7"/>
  <c r="F17" i="7"/>
  <c r="F7" i="7"/>
  <c r="F8" i="7"/>
  <c r="G8" i="7"/>
  <c r="G7" i="7"/>
  <c r="E17" i="7"/>
  <c r="G17" i="7"/>
  <c r="E8" i="7"/>
  <c r="F44" i="7" l="1"/>
  <c r="F43" i="7" s="1"/>
  <c r="F6" i="7" s="1"/>
  <c r="E44" i="7"/>
  <c r="E43" i="7" s="1"/>
  <c r="E6" i="7" s="1"/>
  <c r="G44" i="7"/>
  <c r="G43" i="7" s="1"/>
  <c r="G6" i="7" s="1"/>
  <c r="D12" i="5" l="1"/>
  <c r="C12" i="5"/>
  <c r="D13" i="5"/>
  <c r="C13" i="5"/>
  <c r="B13" i="5"/>
  <c r="H9" i="1"/>
  <c r="G12" i="1"/>
  <c r="G9" i="1"/>
  <c r="F12" i="1"/>
  <c r="F9" i="1"/>
  <c r="D11" i="5" l="1"/>
  <c r="D10" i="5" s="1"/>
  <c r="C11" i="5"/>
  <c r="C10" i="5" s="1"/>
  <c r="B11" i="5"/>
  <c r="B10" i="5" s="1"/>
  <c r="F74" i="3"/>
  <c r="F70" i="3"/>
  <c r="G70" i="3"/>
  <c r="F71" i="3"/>
  <c r="G71" i="3"/>
  <c r="F72" i="3"/>
  <c r="G72" i="3"/>
  <c r="F73" i="3"/>
  <c r="G73" i="3"/>
  <c r="G74" i="3"/>
  <c r="F75" i="3"/>
  <c r="F77" i="3" s="1"/>
  <c r="G75" i="3"/>
  <c r="F76" i="3"/>
  <c r="G76" i="3"/>
  <c r="E77" i="3"/>
  <c r="E76" i="3"/>
  <c r="E75" i="3"/>
  <c r="E74" i="3"/>
  <c r="E73" i="3"/>
  <c r="E72" i="3"/>
  <c r="E71" i="3"/>
  <c r="E70" i="3"/>
  <c r="G77" i="3" l="1"/>
  <c r="E27" i="3" l="1"/>
  <c r="E26" i="3" l="1"/>
  <c r="F59" i="3" l="1"/>
  <c r="F58" i="3" s="1"/>
  <c r="G59" i="3"/>
  <c r="G58" i="3" s="1"/>
  <c r="F54" i="3"/>
  <c r="G54" i="3"/>
  <c r="F50" i="3"/>
  <c r="G50" i="3"/>
  <c r="F41" i="3"/>
  <c r="G41" i="3"/>
  <c r="F37" i="3"/>
  <c r="G37" i="3"/>
  <c r="E59" i="3"/>
  <c r="E58" i="3" s="1"/>
  <c r="E54" i="3"/>
  <c r="E50" i="3"/>
  <c r="E41" i="3"/>
  <c r="E37" i="3"/>
  <c r="F17" i="3"/>
  <c r="G17" i="3"/>
  <c r="F23" i="3"/>
  <c r="G23" i="3"/>
  <c r="F20" i="3"/>
  <c r="G20" i="3"/>
  <c r="F15" i="3"/>
  <c r="G15" i="3"/>
  <c r="E23" i="3"/>
  <c r="E20" i="3"/>
  <c r="E36" i="3" l="1"/>
  <c r="E35" i="3" s="1"/>
  <c r="G36" i="3"/>
  <c r="G35" i="3" s="1"/>
  <c r="F36" i="3"/>
  <c r="F35" i="3" s="1"/>
  <c r="E17" i="3"/>
  <c r="E15" i="3"/>
  <c r="F12" i="3"/>
  <c r="F11" i="3" s="1"/>
  <c r="F10" i="3" s="1"/>
  <c r="G12" i="3"/>
  <c r="G11" i="3" s="1"/>
  <c r="G10" i="3" s="1"/>
  <c r="E12" i="3"/>
  <c r="E11" i="3" l="1"/>
  <c r="E10" i="3" s="1"/>
</calcChain>
</file>

<file path=xl/sharedStrings.xml><?xml version="1.0" encoding="utf-8"?>
<sst xmlns="http://schemas.openxmlformats.org/spreadsheetml/2006/main" count="281" uniqueCount="134">
  <si>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</si>
  <si>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</si>
  <si>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</si>
  <si>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</si>
  <si>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</si>
  <si>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</si>
  <si>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</si>
  <si>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</si>
  <si>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</si>
  <si>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</si>
  <si>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</si>
  <si>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</si>
  <si>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</si>
  <si>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</si>
  <si>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</si>
  <si>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</si>
  <si>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</si>
  <si>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</si>
  <si>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</si>
  <si>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</si>
  <si>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</si>
  <si>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</si>
  <si>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</si>
  <si>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</si>
  <si>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</si>
  <si>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</si>
  <si>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</si>
  <si>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</si>
  <si>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</si>
  <si>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</si>
  <si>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</si>
  <si>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</si>
  <si>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</si>
  <si>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</si>
  <si>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</si>
  <si>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</si>
  <si>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</si>
  <si>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</si>
  <si>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</si>
  <si>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</si>
  <si>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</si>
  <si>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</si>
  <si>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</si>
  <si>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</si>
  <si>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</si>
  <si>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</si>
  <si>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</si>
  <si>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</si>
  <si>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</si>
  <si>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</si>
  <si>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</si>
  <si>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</si>
  <si>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</si>
  <si>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</si>
  <si>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Ostale pomoći - Ministarstvo</t>
  </si>
  <si>
    <t>Ostale pomoći - JLS (općine)</t>
  </si>
  <si>
    <t>Prihodi od upravnih i administrativnih pristojbi, pristojbi po posebnim propisima i naknada</t>
  </si>
  <si>
    <t>Prihodi od prodaje proizvoda i robe te pruženih usluga i prihodi od donacija</t>
  </si>
  <si>
    <t>Donacije</t>
  </si>
  <si>
    <t>Prihodi za posebne namjene</t>
  </si>
  <si>
    <t>Opći prigodi i primici - Izvorna sredstva KZŽ</t>
  </si>
  <si>
    <t>Decentralizacija</t>
  </si>
  <si>
    <t>Vlastiti izvori</t>
  </si>
  <si>
    <t>Rezultat poslovanja</t>
  </si>
  <si>
    <t>Opći prihodi i primici - izvorna sredstva KZŽ</t>
  </si>
  <si>
    <t>Posebne namjene</t>
  </si>
  <si>
    <t>Ostale pomoći - JLS (Općine)</t>
  </si>
  <si>
    <t>Financijski rashodi</t>
  </si>
  <si>
    <t>Naknade građanima i kućanstvimana temelju osiguranja i dr. naknade</t>
  </si>
  <si>
    <t>opći prihodi i primici</t>
  </si>
  <si>
    <t>Višak - posebne namjene</t>
  </si>
  <si>
    <t>09 Obrazovanje</t>
  </si>
  <si>
    <t>091 Predškolsko i osnovno obrazovanje</t>
  </si>
  <si>
    <t>SVEUKUPNI PRIHOD ( 6 I 7)</t>
  </si>
  <si>
    <t>SVEUKUPNI RASHOD ( 3 I 4)</t>
  </si>
  <si>
    <t>FINANCIJSKI PLAN OSNOVNE ŠKOLE ANTUNA MIHANOVIĆA PETROVSKO
ZA 2023. I PROJEKCIJA ZA 2024. I 2025. GODINU</t>
  </si>
  <si>
    <t>Višak -JLS</t>
  </si>
  <si>
    <t>UKUPNO:</t>
  </si>
  <si>
    <t>096 Dodatne usluge u obrazovaju</t>
  </si>
  <si>
    <t>PROGRAM J01</t>
  </si>
  <si>
    <t>OBRAZOVANJE</t>
  </si>
  <si>
    <t>Redovni poslovi ustanova osnovnog obrazovanja</t>
  </si>
  <si>
    <t>719.207,75 EUR / 5.418.870,79 KN</t>
  </si>
  <si>
    <t>721.707,75 EUR / 5.437.707,04 KN</t>
  </si>
  <si>
    <t>723.707,75 EUR / 5.452.776,04 KN</t>
  </si>
  <si>
    <t xml:space="preserve"> - 2.500,00 EUR / - 18.836,25 KN</t>
  </si>
  <si>
    <t>726.607,57 EUR / 5.474.626,09 KN</t>
  </si>
  <si>
    <t xml:space="preserve">  2.500,00 EUR / 18.836,25 KN</t>
  </si>
  <si>
    <t>PRIHODI UKUPNO + VIŠAK</t>
  </si>
  <si>
    <t>5.2</t>
  </si>
  <si>
    <t>5.4</t>
  </si>
  <si>
    <t>4.3</t>
  </si>
  <si>
    <t>2.1</t>
  </si>
  <si>
    <t>3.1</t>
  </si>
  <si>
    <t>1.1</t>
  </si>
  <si>
    <t>1.3</t>
  </si>
  <si>
    <t>4.1</t>
  </si>
  <si>
    <t>PROGRAM 1000</t>
  </si>
  <si>
    <t>OSNOVNO OBRAZOVANJE - ZAKONSKI STANDARD</t>
  </si>
  <si>
    <t>Aktivnost A102000</t>
  </si>
  <si>
    <t>Izvor financiranja 1.3.</t>
  </si>
  <si>
    <t>Aktivnost T103000</t>
  </si>
  <si>
    <t>Oprema, informat., nabava pomagala OŠ</t>
  </si>
  <si>
    <t>PROGRAM 1003</t>
  </si>
  <si>
    <t>DOPUNSKI NASTAVNI I VANNASTAVNI PROGRAM ŠKOLA I OBRAZ.INSTIT.</t>
  </si>
  <si>
    <t>Dopunski nastavni i vannastavni program škola i obrazovnih instit.</t>
  </si>
  <si>
    <t>Izvor financiranja 1.1.</t>
  </si>
  <si>
    <t>Aktivnost A102006</t>
  </si>
  <si>
    <t>Program Građanskog odgoja u školi</t>
  </si>
  <si>
    <t>Dopunska sred. za mat. rashode i opremu škole  e-Tehničar</t>
  </si>
  <si>
    <t>Aktivnost T103017</t>
  </si>
  <si>
    <t>Projekt Baltazar</t>
  </si>
  <si>
    <t xml:space="preserve">Rashodi za zaposlene </t>
  </si>
  <si>
    <t>Aktivnost T103018</t>
  </si>
  <si>
    <t>Projekt Zalogajček</t>
  </si>
  <si>
    <t>Aktivnost T103019</t>
  </si>
  <si>
    <t>Projekt Školska shema</t>
  </si>
  <si>
    <t>Aktivnost A102001</t>
  </si>
  <si>
    <t>Financiranje - ostali rashodi OŠ</t>
  </si>
  <si>
    <t>Izvor financiranja 2.1.</t>
  </si>
  <si>
    <t>Rashod za nabavu nefinancijske imovine</t>
  </si>
  <si>
    <t>Izvor financiranja 3.1.</t>
  </si>
  <si>
    <t>Izvor financiranja 4.3.</t>
  </si>
  <si>
    <t>Izvor financiranja 5.2.</t>
  </si>
  <si>
    <t>Ministarstvo</t>
  </si>
  <si>
    <t xml:space="preserve">Naknade građanima i kućanstvima na temelju osiguranja i druge naknade </t>
  </si>
  <si>
    <t>Izvor financiranja 5.3.</t>
  </si>
  <si>
    <t>Projekt EU</t>
  </si>
  <si>
    <t>Izvor financiranja 5.4.</t>
  </si>
  <si>
    <t>JLS</t>
  </si>
  <si>
    <t>KLASA:</t>
  </si>
  <si>
    <t>URBROJ:</t>
  </si>
  <si>
    <t>400-01/22-01/18</t>
  </si>
  <si>
    <t>2140-76-22-1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</si>
</sst>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0" fillId="0" borderId="3" xfId="0" applyBorder="1"/>
    <xf numFmtId="0" fontId="11" fillId="5" borderId="3" xfId="0" applyNumberFormat="1" applyFont="1" applyFill="1" applyBorder="1" applyAlignment="1" applyProtection="1">
      <alignment horizontal="left" vertical="center"/>
    </xf>
    <xf numFmtId="0" fontId="11" fillId="5" borderId="3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vertical="center" wrapText="1"/>
    </xf>
    <xf numFmtId="2" fontId="6" fillId="4" borderId="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2" fontId="1" fillId="0" borderId="5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right" vertical="center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2" fontId="6" fillId="3" borderId="3" xfId="0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3" borderId="3" xfId="0" applyNumberFormat="1" applyFont="1" applyFill="1" applyBorder="1" applyAlignment="1" applyProtection="1">
      <alignment horizontal="right" wrapText="1"/>
    </xf>
    <xf numFmtId="2" fontId="3" fillId="0" borderId="0" xfId="0" applyNumberFormat="1" applyFont="1" applyFill="1" applyBorder="1" applyAlignment="1" applyProtection="1"/>
    <xf numFmtId="2" fontId="6" fillId="4" borderId="1" xfId="0" quotePrefix="1" applyNumberFormat="1" applyFont="1" applyFill="1" applyBorder="1" applyAlignment="1">
      <alignment horizontal="right"/>
    </xf>
    <xf numFmtId="2" fontId="6" fillId="4" borderId="3" xfId="0" applyNumberFormat="1" applyFont="1" applyFill="1" applyBorder="1" applyAlignment="1" applyProtection="1">
      <alignment horizontal="right" wrapText="1"/>
    </xf>
    <xf numFmtId="2" fontId="6" fillId="3" borderId="1" xfId="0" quotePrefix="1" applyNumberFormat="1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3" fillId="5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/>
    <xf numFmtId="4" fontId="19" fillId="2" borderId="3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vertical="center" wrapText="1"/>
    </xf>
    <xf numFmtId="0" fontId="21" fillId="2" borderId="3" xfId="0" applyFont="1" applyFill="1" applyBorder="1" applyAlignment="1">
      <alignment horizontal="left" vertical="center"/>
    </xf>
    <xf numFmtId="4" fontId="0" fillId="0" borderId="3" xfId="0" applyNumberFormat="1" applyBorder="1"/>
    <xf numFmtId="4" fontId="20" fillId="0" borderId="3" xfId="0" applyNumberFormat="1" applyFont="1" applyBorder="1"/>
    <xf numFmtId="4" fontId="1" fillId="0" borderId="3" xfId="0" applyNumberFormat="1" applyFont="1" applyBorder="1"/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4" fontId="6" fillId="3" borderId="3" xfId="0" quotePrefix="1" applyNumberFormat="1" applyFont="1" applyFill="1" applyBorder="1" applyAlignment="1" applyProtection="1">
      <alignment horizontal="right" wrapText="1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6" fillId="6" borderId="3" xfId="0" applyNumberFormat="1" applyFont="1" applyFill="1" applyBorder="1" applyAlignment="1">
      <alignment horizontal="right"/>
    </xf>
    <xf numFmtId="0" fontId="9" fillId="7" borderId="3" xfId="0" applyNumberFormat="1" applyFont="1" applyFill="1" applyBorder="1" applyAlignment="1" applyProtection="1">
      <alignment horizontal="left" vertical="center" wrapText="1"/>
    </xf>
    <xf numFmtId="4" fontId="3" fillId="7" borderId="3" xfId="0" applyNumberFormat="1" applyFont="1" applyFill="1" applyBorder="1" applyAlignment="1">
      <alignment horizontal="right"/>
    </xf>
    <xf numFmtId="0" fontId="11" fillId="6" borderId="3" xfId="0" applyNumberFormat="1" applyFont="1" applyFill="1" applyBorder="1" applyAlignment="1" applyProtection="1">
      <alignment horizontal="left" vertical="center" wrapText="1"/>
    </xf>
    <xf numFmtId="4" fontId="3" fillId="6" borderId="3" xfId="0" applyNumberFormat="1" applyFont="1" applyFill="1" applyBorder="1" applyAlignment="1">
      <alignment horizontal="right"/>
    </xf>
    <xf numFmtId="0" fontId="9" fillId="7" borderId="3" xfId="0" quotePrefix="1" applyFont="1" applyFill="1" applyBorder="1" applyAlignment="1">
      <alignment horizontal="left" vertical="center"/>
    </xf>
    <xf numFmtId="0" fontId="10" fillId="7" borderId="3" xfId="0" quotePrefix="1" applyFont="1" applyFill="1" applyBorder="1" applyAlignment="1">
      <alignment horizontal="left" vertical="center"/>
    </xf>
    <xf numFmtId="0" fontId="10" fillId="7" borderId="3" xfId="0" quotePrefix="1" applyFont="1" applyFill="1" applyBorder="1" applyAlignment="1">
      <alignment horizontal="left" vertical="center" wrapText="1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0" fontId="11" fillId="6" borderId="3" xfId="0" applyNumberFormat="1" applyFont="1" applyFill="1" applyBorder="1" applyAlignment="1" applyProtection="1">
      <alignment vertical="center" wrapText="1"/>
    </xf>
    <xf numFmtId="4" fontId="3" fillId="6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center"/>
    </xf>
    <xf numFmtId="0" fontId="11" fillId="6" borderId="3" xfId="0" applyNumberFormat="1" applyFont="1" applyFill="1" applyBorder="1" applyAlignment="1" applyProtection="1">
      <alignment horizontal="left" vertical="center"/>
    </xf>
    <xf numFmtId="0" fontId="9" fillId="7" borderId="3" xfId="0" quotePrefix="1" applyFont="1" applyFill="1" applyBorder="1" applyAlignment="1">
      <alignment horizontal="left" vertical="center" wrapText="1"/>
    </xf>
    <xf numFmtId="0" fontId="9" fillId="7" borderId="3" xfId="0" applyNumberFormat="1" applyFont="1" applyFill="1" applyBorder="1" applyAlignment="1" applyProtection="1">
      <alignment vertical="center" wrapText="1"/>
    </xf>
    <xf numFmtId="16" fontId="10" fillId="2" borderId="3" xfId="0" quotePrefix="1" applyNumberFormat="1" applyFont="1" applyFill="1" applyBorder="1" applyAlignment="1">
      <alignment horizontal="left" vertical="center"/>
    </xf>
    <xf numFmtId="0" fontId="10" fillId="2" borderId="3" xfId="0" quotePrefix="1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4" fontId="22" fillId="2" borderId="3" xfId="0" applyNumberFormat="1" applyFont="1" applyFill="1" applyBorder="1" applyAlignment="1">
      <alignment horizontal="right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25" fillId="0" borderId="0" xfId="0" quotePrefix="1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C5" sqref="C5"/>
    </sheetView>
  </sheetViews>
  <sheetFormatPr defaultRowHeight="15" x14ac:dyDescent="0.25"/>
  <cols>
    <col min="5" max="5" width="17.28515625" customWidth="1"/>
    <col min="6" max="6" width="31.7109375" style="40" customWidth="1"/>
    <col min="7" max="8" width="31.28515625" style="40" customWidth="1"/>
  </cols>
  <sheetData>
    <row r="1" spans="1:8" ht="42" customHeight="1" x14ac:dyDescent="0.25">
      <c r="A1" s="105" t="s">
        <v>75</v>
      </c>
      <c r="B1" s="105"/>
      <c r="C1" s="105"/>
      <c r="D1" s="105"/>
      <c r="E1" s="105"/>
      <c r="F1" s="105"/>
      <c r="G1" s="105"/>
      <c r="H1" s="105"/>
    </row>
    <row r="2" spans="1:8" ht="13.5" customHeight="1" x14ac:dyDescent="0.25">
      <c r="A2" s="151" t="s">
        <v>130</v>
      </c>
      <c r="B2" s="152" t="s">
        <v>132</v>
      </c>
      <c r="C2" s="152"/>
      <c r="D2" s="152"/>
      <c r="E2" s="102"/>
      <c r="F2" s="102"/>
      <c r="G2" s="102"/>
      <c r="H2" s="102"/>
    </row>
    <row r="3" spans="1:8" ht="15" customHeight="1" x14ac:dyDescent="0.25">
      <c r="A3" s="151" t="s">
        <v>131</v>
      </c>
      <c r="B3" s="153" t="s">
        <v>133</v>
      </c>
      <c r="C3" s="153"/>
      <c r="D3" s="153"/>
      <c r="E3" s="3"/>
      <c r="F3" s="37"/>
      <c r="G3" s="37"/>
      <c r="H3" s="37"/>
    </row>
    <row r="4" spans="1:8" ht="15.75" x14ac:dyDescent="0.25">
      <c r="A4" s="105" t="s">
        <v>32</v>
      </c>
      <c r="B4" s="105"/>
      <c r="C4" s="105"/>
      <c r="D4" s="105"/>
      <c r="E4" s="105"/>
      <c r="F4" s="105"/>
      <c r="G4" s="107"/>
      <c r="H4" s="107"/>
    </row>
    <row r="5" spans="1:8" ht="18" x14ac:dyDescent="0.25">
      <c r="A5" s="3"/>
      <c r="B5" s="3"/>
      <c r="C5" s="3"/>
      <c r="D5" s="3"/>
      <c r="E5" s="3"/>
      <c r="F5" s="37"/>
      <c r="G5" s="38"/>
      <c r="H5" s="38"/>
    </row>
    <row r="6" spans="1:8" ht="18" customHeight="1" x14ac:dyDescent="0.25">
      <c r="A6" s="105" t="s">
        <v>40</v>
      </c>
      <c r="B6" s="106"/>
      <c r="C6" s="106"/>
      <c r="D6" s="106"/>
      <c r="E6" s="106"/>
      <c r="F6" s="106"/>
      <c r="G6" s="106"/>
      <c r="H6" s="106"/>
    </row>
    <row r="7" spans="1:8" ht="18" x14ac:dyDescent="0.25">
      <c r="A7" s="1"/>
      <c r="B7" s="2"/>
      <c r="C7" s="2"/>
      <c r="D7" s="2"/>
      <c r="E7" s="5"/>
      <c r="F7" s="41"/>
      <c r="G7" s="41"/>
      <c r="H7" s="42" t="s">
        <v>43</v>
      </c>
    </row>
    <row r="8" spans="1:8" ht="24" customHeight="1" x14ac:dyDescent="0.25">
      <c r="A8" s="27"/>
      <c r="B8" s="28"/>
      <c r="C8" s="28"/>
      <c r="D8" s="29"/>
      <c r="E8" s="30"/>
      <c r="F8" s="43" t="s">
        <v>44</v>
      </c>
      <c r="G8" s="76" t="s">
        <v>45</v>
      </c>
      <c r="H8" s="76" t="s">
        <v>46</v>
      </c>
    </row>
    <row r="9" spans="1:8" x14ac:dyDescent="0.25">
      <c r="A9" s="108" t="s">
        <v>0</v>
      </c>
      <c r="B9" s="109"/>
      <c r="C9" s="109"/>
      <c r="D9" s="109"/>
      <c r="E9" s="110"/>
      <c r="F9" s="56" t="str">
        <f>F10</f>
        <v>719.207,75 EUR / 5.418.870,79 KN</v>
      </c>
      <c r="G9" s="56" t="str">
        <f>G10</f>
        <v>723.707,75 EUR / 5.452.776,04 KN</v>
      </c>
      <c r="H9" s="56" t="str">
        <f>H10</f>
        <v>726.607,57 EUR / 5.474.626,09 KN</v>
      </c>
    </row>
    <row r="10" spans="1:8" x14ac:dyDescent="0.25">
      <c r="A10" s="111" t="s">
        <v>1</v>
      </c>
      <c r="B10" s="104"/>
      <c r="C10" s="104"/>
      <c r="D10" s="104"/>
      <c r="E10" s="112"/>
      <c r="F10" s="57" t="s">
        <v>82</v>
      </c>
      <c r="G10" s="57" t="s">
        <v>84</v>
      </c>
      <c r="H10" s="57" t="s">
        <v>86</v>
      </c>
    </row>
    <row r="11" spans="1:8" x14ac:dyDescent="0.25">
      <c r="A11" s="113" t="s">
        <v>2</v>
      </c>
      <c r="B11" s="112"/>
      <c r="C11" s="112"/>
      <c r="D11" s="112"/>
      <c r="E11" s="112"/>
      <c r="F11" s="57"/>
      <c r="G11" s="57"/>
      <c r="H11" s="57"/>
    </row>
    <row r="12" spans="1:8" x14ac:dyDescent="0.25">
      <c r="A12" s="31" t="s">
        <v>3</v>
      </c>
      <c r="B12" s="32"/>
      <c r="C12" s="32"/>
      <c r="D12" s="32"/>
      <c r="E12" s="32"/>
      <c r="F12" s="56" t="str">
        <f>F13</f>
        <v>721.707,75 EUR / 5.437.707,04 KN</v>
      </c>
      <c r="G12" s="56" t="str">
        <f>G13</f>
        <v>723.707,75 EUR / 5.452.776,04 KN</v>
      </c>
      <c r="H12" s="56" t="s">
        <v>86</v>
      </c>
    </row>
    <row r="13" spans="1:8" x14ac:dyDescent="0.25">
      <c r="A13" s="103" t="s">
        <v>4</v>
      </c>
      <c r="B13" s="104"/>
      <c r="C13" s="104"/>
      <c r="D13" s="104"/>
      <c r="E13" s="104"/>
      <c r="F13" s="57" t="s">
        <v>83</v>
      </c>
      <c r="G13" s="57" t="s">
        <v>84</v>
      </c>
      <c r="H13" s="57" t="str">
        <f>H12</f>
        <v>726.607,57 EUR / 5.474.626,09 KN</v>
      </c>
    </row>
    <row r="14" spans="1:8" x14ac:dyDescent="0.25">
      <c r="A14" s="117" t="s">
        <v>5</v>
      </c>
      <c r="B14" s="112"/>
      <c r="C14" s="112"/>
      <c r="D14" s="112"/>
      <c r="E14" s="112"/>
      <c r="F14" s="59"/>
      <c r="G14" s="59"/>
      <c r="H14" s="58"/>
    </row>
    <row r="15" spans="1:8" x14ac:dyDescent="0.25">
      <c r="A15" s="116" t="s">
        <v>6</v>
      </c>
      <c r="B15" s="109"/>
      <c r="C15" s="109"/>
      <c r="D15" s="109"/>
      <c r="E15" s="109"/>
      <c r="F15" s="75" t="s">
        <v>85</v>
      </c>
      <c r="G15" s="60">
        <v>0</v>
      </c>
      <c r="H15" s="60">
        <v>0</v>
      </c>
    </row>
    <row r="16" spans="1:8" ht="18" x14ac:dyDescent="0.25">
      <c r="A16" s="3"/>
      <c r="B16" s="6"/>
      <c r="C16" s="6"/>
      <c r="D16" s="6"/>
      <c r="E16" s="6"/>
      <c r="F16" s="61"/>
      <c r="G16" s="61"/>
      <c r="H16" s="61"/>
    </row>
    <row r="17" spans="1:8" ht="18" customHeight="1" x14ac:dyDescent="0.25">
      <c r="A17" s="105" t="s">
        <v>41</v>
      </c>
      <c r="B17" s="106"/>
      <c r="C17" s="106"/>
      <c r="D17" s="106"/>
      <c r="E17" s="106"/>
      <c r="F17" s="106"/>
      <c r="G17" s="106"/>
      <c r="H17" s="106"/>
    </row>
    <row r="18" spans="1:8" ht="18" x14ac:dyDescent="0.25">
      <c r="A18" s="23"/>
      <c r="B18" s="22"/>
      <c r="C18" s="22"/>
      <c r="D18" s="22"/>
      <c r="E18" s="22"/>
      <c r="F18" s="47"/>
      <c r="G18" s="47"/>
      <c r="H18" s="47"/>
    </row>
    <row r="19" spans="1:8" ht="22.5" customHeight="1" x14ac:dyDescent="0.25">
      <c r="A19" s="27"/>
      <c r="B19" s="28"/>
      <c r="C19" s="28"/>
      <c r="D19" s="29"/>
      <c r="E19" s="30"/>
      <c r="F19" s="43" t="s">
        <v>44</v>
      </c>
      <c r="G19" s="76" t="s">
        <v>45</v>
      </c>
      <c r="H19" s="76" t="s">
        <v>46</v>
      </c>
    </row>
    <row r="20" spans="1:8" ht="15.75" customHeight="1" x14ac:dyDescent="0.25">
      <c r="A20" s="111" t="s">
        <v>8</v>
      </c>
      <c r="B20" s="114"/>
      <c r="C20" s="114"/>
      <c r="D20" s="114"/>
      <c r="E20" s="115"/>
      <c r="F20" s="45">
        <v>0</v>
      </c>
      <c r="G20" s="45">
        <v>0</v>
      </c>
      <c r="H20" s="45">
        <v>0</v>
      </c>
    </row>
    <row r="21" spans="1:8" x14ac:dyDescent="0.25">
      <c r="A21" s="111" t="s">
        <v>9</v>
      </c>
      <c r="B21" s="104"/>
      <c r="C21" s="104"/>
      <c r="D21" s="104"/>
      <c r="E21" s="104"/>
      <c r="F21" s="45">
        <v>0</v>
      </c>
      <c r="G21" s="45">
        <v>0</v>
      </c>
      <c r="H21" s="45">
        <v>0</v>
      </c>
    </row>
    <row r="22" spans="1:8" x14ac:dyDescent="0.25">
      <c r="A22" s="116" t="s">
        <v>10</v>
      </c>
      <c r="B22" s="109"/>
      <c r="C22" s="109"/>
      <c r="D22" s="109"/>
      <c r="E22" s="109"/>
      <c r="F22" s="44">
        <v>0</v>
      </c>
      <c r="G22" s="44">
        <v>0</v>
      </c>
      <c r="H22" s="44">
        <v>0</v>
      </c>
    </row>
    <row r="23" spans="1:8" ht="18" x14ac:dyDescent="0.25">
      <c r="A23" s="21"/>
      <c r="B23" s="22"/>
      <c r="C23" s="22"/>
      <c r="D23" s="22"/>
      <c r="E23" s="22"/>
      <c r="F23" s="47"/>
      <c r="G23" s="47"/>
      <c r="H23" s="47"/>
    </row>
    <row r="24" spans="1:8" ht="18" customHeight="1" x14ac:dyDescent="0.25">
      <c r="A24" s="105" t="s">
        <v>52</v>
      </c>
      <c r="B24" s="106"/>
      <c r="C24" s="106"/>
      <c r="D24" s="106"/>
      <c r="E24" s="106"/>
      <c r="F24" s="106"/>
      <c r="G24" s="106"/>
      <c r="H24" s="106"/>
    </row>
    <row r="25" spans="1:8" ht="18" x14ac:dyDescent="0.25">
      <c r="A25" s="21"/>
      <c r="B25" s="22"/>
      <c r="C25" s="22"/>
      <c r="D25" s="22"/>
      <c r="E25" s="22"/>
      <c r="F25" s="47"/>
      <c r="G25" s="47"/>
      <c r="H25" s="47"/>
    </row>
    <row r="26" spans="1:8" ht="20.25" customHeight="1" x14ac:dyDescent="0.25">
      <c r="A26" s="27"/>
      <c r="B26" s="28"/>
      <c r="C26" s="28"/>
      <c r="D26" s="29"/>
      <c r="E26" s="30"/>
      <c r="F26" s="43" t="s">
        <v>44</v>
      </c>
      <c r="G26" s="76" t="s">
        <v>45</v>
      </c>
      <c r="H26" s="76" t="s">
        <v>46</v>
      </c>
    </row>
    <row r="27" spans="1:8" ht="28.5" customHeight="1" x14ac:dyDescent="0.25">
      <c r="A27" s="120" t="s">
        <v>42</v>
      </c>
      <c r="B27" s="121"/>
      <c r="C27" s="121"/>
      <c r="D27" s="121"/>
      <c r="E27" s="122"/>
      <c r="F27" s="48"/>
      <c r="G27" s="48"/>
      <c r="H27" s="49"/>
    </row>
    <row r="28" spans="1:8" ht="30" customHeight="1" x14ac:dyDescent="0.25">
      <c r="A28" s="123" t="s">
        <v>7</v>
      </c>
      <c r="B28" s="124"/>
      <c r="C28" s="124"/>
      <c r="D28" s="124"/>
      <c r="E28" s="125"/>
      <c r="F28" s="75" t="s">
        <v>87</v>
      </c>
      <c r="G28" s="50"/>
      <c r="H28" s="46"/>
    </row>
    <row r="31" spans="1:8" x14ac:dyDescent="0.25">
      <c r="A31" s="103" t="s">
        <v>11</v>
      </c>
      <c r="B31" s="104"/>
      <c r="C31" s="104"/>
      <c r="D31" s="104"/>
      <c r="E31" s="104"/>
      <c r="F31" s="75">
        <v>0</v>
      </c>
      <c r="G31" s="45">
        <v>0</v>
      </c>
      <c r="H31" s="45">
        <v>0</v>
      </c>
    </row>
    <row r="32" spans="1:8" ht="11.25" customHeight="1" x14ac:dyDescent="0.25">
      <c r="A32" s="17"/>
      <c r="B32" s="18"/>
      <c r="C32" s="18"/>
      <c r="D32" s="18"/>
      <c r="E32" s="18"/>
      <c r="F32" s="51"/>
      <c r="G32" s="51"/>
      <c r="H32" s="51"/>
    </row>
    <row r="33" spans="1:8" ht="29.25" customHeight="1" x14ac:dyDescent="0.25">
      <c r="A33" s="118"/>
      <c r="B33" s="119"/>
      <c r="C33" s="119"/>
      <c r="D33" s="119"/>
      <c r="E33" s="119"/>
      <c r="F33" s="119"/>
      <c r="G33" s="119"/>
      <c r="H33" s="119"/>
    </row>
    <row r="34" spans="1:8" ht="8.25" customHeight="1" x14ac:dyDescent="0.25"/>
    <row r="35" spans="1:8" x14ac:dyDescent="0.25">
      <c r="A35" s="118"/>
      <c r="B35" s="119"/>
      <c r="C35" s="119"/>
      <c r="D35" s="119"/>
      <c r="E35" s="119"/>
      <c r="F35" s="119"/>
      <c r="G35" s="119"/>
      <c r="H35" s="119"/>
    </row>
    <row r="36" spans="1:8" ht="8.25" customHeight="1" x14ac:dyDescent="0.25"/>
    <row r="37" spans="1:8" ht="29.25" customHeight="1" x14ac:dyDescent="0.25">
      <c r="A37" s="118"/>
      <c r="B37" s="119"/>
      <c r="C37" s="119"/>
      <c r="D37" s="119"/>
      <c r="E37" s="119"/>
      <c r="F37" s="119"/>
      <c r="G37" s="119"/>
      <c r="H37" s="119"/>
    </row>
  </sheetData>
  <mergeCells count="22">
    <mergeCell ref="A37:H37"/>
    <mergeCell ref="A24:H24"/>
    <mergeCell ref="A33:H33"/>
    <mergeCell ref="A31:E31"/>
    <mergeCell ref="A35:H35"/>
    <mergeCell ref="A27:E27"/>
    <mergeCell ref="A28:E28"/>
    <mergeCell ref="A20:E20"/>
    <mergeCell ref="A21:E21"/>
    <mergeCell ref="A22:E22"/>
    <mergeCell ref="A14:E14"/>
    <mergeCell ref="A15:E15"/>
    <mergeCell ref="A13:E13"/>
    <mergeCell ref="A6:H6"/>
    <mergeCell ref="A17:H17"/>
    <mergeCell ref="A1:H1"/>
    <mergeCell ref="A4:H4"/>
    <mergeCell ref="A9:E9"/>
    <mergeCell ref="A10:E10"/>
    <mergeCell ref="A11:E11"/>
    <mergeCell ref="B2:D2"/>
    <mergeCell ref="B3:D3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workbookViewId="0">
      <selection activeCell="D59" sqref="D5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7" width="25.28515625" style="40" customWidth="1"/>
  </cols>
  <sheetData>
    <row r="1" spans="1:8" ht="42" customHeight="1" x14ac:dyDescent="0.25">
      <c r="A1" s="105" t="s">
        <v>75</v>
      </c>
      <c r="B1" s="105"/>
      <c r="C1" s="105"/>
      <c r="D1" s="105"/>
      <c r="E1" s="105"/>
      <c r="F1" s="105"/>
      <c r="G1" s="105"/>
    </row>
    <row r="2" spans="1:8" ht="18" customHeight="1" x14ac:dyDescent="0.25">
      <c r="A2" s="3"/>
      <c r="B2" s="3"/>
      <c r="C2" s="3"/>
      <c r="D2" s="3"/>
      <c r="E2" s="37"/>
      <c r="F2" s="37"/>
      <c r="G2" s="37"/>
    </row>
    <row r="3" spans="1:8" ht="15.75" x14ac:dyDescent="0.25">
      <c r="A3" s="105" t="s">
        <v>32</v>
      </c>
      <c r="B3" s="105"/>
      <c r="C3" s="105"/>
      <c r="D3" s="105"/>
      <c r="E3" s="105"/>
      <c r="F3" s="107"/>
      <c r="G3" s="107"/>
    </row>
    <row r="4" spans="1:8" ht="18" x14ac:dyDescent="0.25">
      <c r="A4" s="3"/>
      <c r="B4" s="3"/>
      <c r="C4" s="3"/>
      <c r="D4" s="3"/>
      <c r="E4" s="37"/>
      <c r="F4" s="38"/>
      <c r="G4" s="38"/>
    </row>
    <row r="5" spans="1:8" ht="18" customHeight="1" x14ac:dyDescent="0.25">
      <c r="A5" s="105" t="s">
        <v>13</v>
      </c>
      <c r="B5" s="106"/>
      <c r="C5" s="106"/>
      <c r="D5" s="106"/>
      <c r="E5" s="106"/>
      <c r="F5" s="106"/>
      <c r="G5" s="106"/>
    </row>
    <row r="6" spans="1:8" ht="18" x14ac:dyDescent="0.25">
      <c r="A6" s="3"/>
      <c r="B6" s="3"/>
      <c r="C6" s="3"/>
      <c r="D6" s="3"/>
      <c r="E6" s="37"/>
      <c r="F6" s="38"/>
      <c r="G6" s="38"/>
    </row>
    <row r="7" spans="1:8" ht="15.75" x14ac:dyDescent="0.25">
      <c r="A7" s="105" t="s">
        <v>1</v>
      </c>
      <c r="B7" s="129"/>
      <c r="C7" s="129"/>
      <c r="D7" s="129"/>
      <c r="E7" s="129"/>
      <c r="F7" s="129"/>
      <c r="G7" s="129"/>
    </row>
    <row r="8" spans="1:8" ht="18" x14ac:dyDescent="0.25">
      <c r="A8" s="3"/>
      <c r="B8" s="3"/>
      <c r="C8" s="3"/>
      <c r="D8" s="3"/>
      <c r="E8" s="37"/>
      <c r="F8" s="38"/>
      <c r="G8" s="38"/>
    </row>
    <row r="9" spans="1:8" ht="25.5" x14ac:dyDescent="0.25">
      <c r="A9" s="20" t="s">
        <v>14</v>
      </c>
      <c r="B9" s="19" t="s">
        <v>15</v>
      </c>
      <c r="C9" s="19" t="s">
        <v>16</v>
      </c>
      <c r="D9" s="19" t="s">
        <v>12</v>
      </c>
      <c r="E9" s="39" t="s">
        <v>44</v>
      </c>
      <c r="F9" s="39" t="s">
        <v>45</v>
      </c>
      <c r="G9" s="39" t="s">
        <v>46</v>
      </c>
    </row>
    <row r="10" spans="1:8" x14ac:dyDescent="0.25">
      <c r="A10" s="20"/>
      <c r="B10" s="126" t="s">
        <v>73</v>
      </c>
      <c r="C10" s="127"/>
      <c r="D10" s="128"/>
      <c r="E10" s="52">
        <f>E11+E23</f>
        <v>719207.75</v>
      </c>
      <c r="F10" s="52">
        <f t="shared" ref="F10:G10" si="0">F11+F23</f>
        <v>723707.75</v>
      </c>
      <c r="G10" s="52">
        <f t="shared" si="0"/>
        <v>726607.75</v>
      </c>
    </row>
    <row r="11" spans="1:8" ht="15.75" customHeight="1" x14ac:dyDescent="0.25">
      <c r="A11" s="9">
        <v>6</v>
      </c>
      <c r="B11" s="84">
        <v>6</v>
      </c>
      <c r="C11" s="84"/>
      <c r="D11" s="84" t="s">
        <v>17</v>
      </c>
      <c r="E11" s="81">
        <f>E12+E15+E17+E20</f>
        <v>719207.75</v>
      </c>
      <c r="F11" s="85">
        <f t="shared" ref="F11:G11" si="1">F12+F15+F17+F20</f>
        <v>723707.75</v>
      </c>
      <c r="G11" s="85">
        <f t="shared" si="1"/>
        <v>726607.75</v>
      </c>
      <c r="H11" s="36"/>
    </row>
    <row r="12" spans="1:8" ht="38.25" x14ac:dyDescent="0.25">
      <c r="A12" s="9"/>
      <c r="B12" s="82">
        <v>63</v>
      </c>
      <c r="C12" s="82"/>
      <c r="D12" s="82" t="s">
        <v>48</v>
      </c>
      <c r="E12" s="83">
        <f>SUM(E13:E14)</f>
        <v>654060</v>
      </c>
      <c r="F12" s="83">
        <f t="shared" ref="F12:G12" si="2">SUM(F13:F14)</f>
        <v>658560</v>
      </c>
      <c r="G12" s="83">
        <f t="shared" si="2"/>
        <v>661460</v>
      </c>
    </row>
    <row r="13" spans="1:8" x14ac:dyDescent="0.25">
      <c r="A13" s="10"/>
      <c r="B13" s="10"/>
      <c r="C13" s="11" t="s">
        <v>89</v>
      </c>
      <c r="D13" s="11" t="s">
        <v>54</v>
      </c>
      <c r="E13" s="62">
        <v>644860</v>
      </c>
      <c r="F13" s="54">
        <v>649360</v>
      </c>
      <c r="G13" s="54">
        <v>652260</v>
      </c>
    </row>
    <row r="14" spans="1:8" x14ac:dyDescent="0.25">
      <c r="A14" s="10"/>
      <c r="B14" s="10"/>
      <c r="C14" s="97" t="s">
        <v>90</v>
      </c>
      <c r="D14" s="11" t="s">
        <v>55</v>
      </c>
      <c r="E14" s="54">
        <v>9200</v>
      </c>
      <c r="F14" s="54">
        <v>9200</v>
      </c>
      <c r="G14" s="54">
        <v>9200</v>
      </c>
    </row>
    <row r="15" spans="1:8" ht="51" x14ac:dyDescent="0.25">
      <c r="A15" s="10"/>
      <c r="B15" s="86">
        <v>65</v>
      </c>
      <c r="C15" s="87"/>
      <c r="D15" s="88" t="s">
        <v>56</v>
      </c>
      <c r="E15" s="83">
        <f>SUM(E16)</f>
        <v>28700</v>
      </c>
      <c r="F15" s="83">
        <f t="shared" ref="F15:G15" si="3">SUM(F16)</f>
        <v>28700</v>
      </c>
      <c r="G15" s="83">
        <f t="shared" si="3"/>
        <v>28700</v>
      </c>
    </row>
    <row r="16" spans="1:8" x14ac:dyDescent="0.25">
      <c r="A16" s="10"/>
      <c r="B16" s="26"/>
      <c r="C16" s="11" t="s">
        <v>91</v>
      </c>
      <c r="D16" s="11" t="s">
        <v>59</v>
      </c>
      <c r="E16" s="54">
        <v>28700</v>
      </c>
      <c r="F16" s="54">
        <v>28700</v>
      </c>
      <c r="G16" s="54">
        <v>28700</v>
      </c>
    </row>
    <row r="17" spans="1:7" ht="38.25" x14ac:dyDescent="0.25">
      <c r="A17" s="10"/>
      <c r="B17" s="86">
        <v>66</v>
      </c>
      <c r="C17" s="87"/>
      <c r="D17" s="88" t="s">
        <v>57</v>
      </c>
      <c r="E17" s="83">
        <f>SUM(E18:E19)</f>
        <v>800</v>
      </c>
      <c r="F17" s="83">
        <f t="shared" ref="F17:G17" si="4">SUM(F18:F19)</f>
        <v>800</v>
      </c>
      <c r="G17" s="83">
        <f t="shared" si="4"/>
        <v>800</v>
      </c>
    </row>
    <row r="18" spans="1:7" x14ac:dyDescent="0.25">
      <c r="A18" s="10"/>
      <c r="B18" s="26"/>
      <c r="C18" s="97" t="s">
        <v>92</v>
      </c>
      <c r="D18" s="11" t="s">
        <v>58</v>
      </c>
      <c r="E18" s="54">
        <v>650</v>
      </c>
      <c r="F18" s="54">
        <v>650</v>
      </c>
      <c r="G18" s="54">
        <v>650</v>
      </c>
    </row>
    <row r="19" spans="1:7" x14ac:dyDescent="0.25">
      <c r="A19" s="10"/>
      <c r="B19" s="26"/>
      <c r="C19" s="11" t="s">
        <v>93</v>
      </c>
      <c r="D19" s="11" t="s">
        <v>39</v>
      </c>
      <c r="E19" s="54">
        <v>150</v>
      </c>
      <c r="F19" s="54">
        <v>150</v>
      </c>
      <c r="G19" s="54">
        <v>150</v>
      </c>
    </row>
    <row r="20" spans="1:7" ht="38.25" x14ac:dyDescent="0.25">
      <c r="A20" s="10"/>
      <c r="B20" s="86">
        <v>67</v>
      </c>
      <c r="C20" s="87"/>
      <c r="D20" s="82" t="s">
        <v>49</v>
      </c>
      <c r="E20" s="83">
        <f>SUM(E21:E22)</f>
        <v>35647.75</v>
      </c>
      <c r="F20" s="83">
        <f t="shared" ref="F20:G20" si="5">SUM(F21:F22)</f>
        <v>35647.75</v>
      </c>
      <c r="G20" s="83">
        <f t="shared" si="5"/>
        <v>35647.75</v>
      </c>
    </row>
    <row r="21" spans="1:7" ht="25.5" x14ac:dyDescent="0.25">
      <c r="A21" s="10"/>
      <c r="B21" s="10"/>
      <c r="C21" s="11" t="s">
        <v>94</v>
      </c>
      <c r="D21" s="16" t="s">
        <v>60</v>
      </c>
      <c r="E21" s="54">
        <v>11450</v>
      </c>
      <c r="F21" s="54">
        <v>11450</v>
      </c>
      <c r="G21" s="54">
        <v>11450</v>
      </c>
    </row>
    <row r="22" spans="1:7" x14ac:dyDescent="0.25">
      <c r="A22" s="10"/>
      <c r="B22" s="10"/>
      <c r="C22" s="11" t="s">
        <v>95</v>
      </c>
      <c r="D22" s="15" t="s">
        <v>61</v>
      </c>
      <c r="E22" s="54">
        <v>24197.75</v>
      </c>
      <c r="F22" s="54">
        <v>24197.75</v>
      </c>
      <c r="G22" s="54">
        <v>24197.75</v>
      </c>
    </row>
    <row r="23" spans="1:7" ht="25.5" hidden="1" x14ac:dyDescent="0.25">
      <c r="A23" s="12">
        <v>7</v>
      </c>
      <c r="B23" s="34">
        <v>7</v>
      </c>
      <c r="C23" s="34"/>
      <c r="D23" s="35" t="s">
        <v>19</v>
      </c>
      <c r="E23" s="53">
        <f>E24</f>
        <v>0</v>
      </c>
      <c r="F23" s="53">
        <f t="shared" ref="F23:G23" si="6">F24</f>
        <v>0</v>
      </c>
      <c r="G23" s="53">
        <f t="shared" si="6"/>
        <v>0</v>
      </c>
    </row>
    <row r="24" spans="1:7" ht="38.25" hidden="1" x14ac:dyDescent="0.25">
      <c r="A24" s="14"/>
      <c r="B24" s="14">
        <v>72</v>
      </c>
      <c r="C24" s="14"/>
      <c r="D24" s="25" t="s">
        <v>47</v>
      </c>
      <c r="E24" s="54"/>
      <c r="F24" s="54"/>
      <c r="G24" s="54"/>
    </row>
    <row r="25" spans="1:7" ht="25.5" hidden="1" x14ac:dyDescent="0.25">
      <c r="A25" s="14"/>
      <c r="B25" s="14"/>
      <c r="C25" s="14">
        <v>71</v>
      </c>
      <c r="D25" s="15" t="s">
        <v>19</v>
      </c>
      <c r="E25" s="54"/>
      <c r="F25" s="54"/>
      <c r="G25" s="55"/>
    </row>
    <row r="26" spans="1:7" x14ac:dyDescent="0.25">
      <c r="A26" s="9">
        <v>9</v>
      </c>
      <c r="B26" s="89">
        <v>9</v>
      </c>
      <c r="C26" s="89"/>
      <c r="D26" s="90" t="s">
        <v>62</v>
      </c>
      <c r="E26" s="85">
        <f>E27</f>
        <v>2500</v>
      </c>
      <c r="F26" s="85"/>
      <c r="G26" s="91"/>
    </row>
    <row r="27" spans="1:7" x14ac:dyDescent="0.25">
      <c r="A27" s="9"/>
      <c r="B27" s="14">
        <v>92</v>
      </c>
      <c r="C27" s="14"/>
      <c r="D27" s="25" t="s">
        <v>63</v>
      </c>
      <c r="E27" s="54">
        <f>SUM(E28:E29)</f>
        <v>2500</v>
      </c>
      <c r="F27" s="54"/>
      <c r="G27" s="55"/>
    </row>
    <row r="28" spans="1:7" x14ac:dyDescent="0.25">
      <c r="A28" s="9"/>
      <c r="B28" s="14"/>
      <c r="C28" s="11" t="s">
        <v>91</v>
      </c>
      <c r="D28" s="33" t="s">
        <v>70</v>
      </c>
      <c r="E28" s="54">
        <v>2000</v>
      </c>
      <c r="F28" s="54"/>
      <c r="G28" s="55"/>
    </row>
    <row r="29" spans="1:7" x14ac:dyDescent="0.25">
      <c r="A29" s="14"/>
      <c r="B29" s="14"/>
      <c r="C29" s="11" t="s">
        <v>90</v>
      </c>
      <c r="D29" s="33" t="s">
        <v>76</v>
      </c>
      <c r="E29" s="54">
        <v>500</v>
      </c>
      <c r="F29" s="54"/>
      <c r="G29" s="55"/>
    </row>
    <row r="30" spans="1:7" x14ac:dyDescent="0.25">
      <c r="A30" s="130" t="s">
        <v>88</v>
      </c>
      <c r="B30" s="130"/>
      <c r="C30" s="130"/>
      <c r="D30" s="130"/>
      <c r="E30" s="93">
        <f>E11+E26</f>
        <v>721707.75</v>
      </c>
      <c r="F30" s="93">
        <f>F11+F26</f>
        <v>723707.75</v>
      </c>
      <c r="G30" s="93">
        <f>G11+G26</f>
        <v>726607.75</v>
      </c>
    </row>
    <row r="32" spans="1:7" ht="32.25" customHeight="1" x14ac:dyDescent="0.25">
      <c r="A32" s="105" t="s">
        <v>20</v>
      </c>
      <c r="B32" s="129"/>
      <c r="C32" s="129"/>
      <c r="D32" s="129"/>
      <c r="E32" s="129"/>
      <c r="F32" s="129"/>
      <c r="G32" s="129"/>
    </row>
    <row r="33" spans="1:7" ht="18" x14ac:dyDescent="0.25">
      <c r="A33" s="3"/>
      <c r="B33" s="3"/>
      <c r="C33" s="3"/>
      <c r="D33" s="3"/>
      <c r="E33" s="37"/>
      <c r="F33" s="38"/>
      <c r="G33" s="38"/>
    </row>
    <row r="34" spans="1:7" ht="25.5" x14ac:dyDescent="0.25">
      <c r="A34" s="20" t="s">
        <v>14</v>
      </c>
      <c r="B34" s="19" t="s">
        <v>15</v>
      </c>
      <c r="C34" s="19" t="s">
        <v>16</v>
      </c>
      <c r="D34" s="19" t="s">
        <v>21</v>
      </c>
      <c r="E34" s="39" t="s">
        <v>44</v>
      </c>
      <c r="F34" s="39" t="s">
        <v>45</v>
      </c>
      <c r="G34" s="39" t="s">
        <v>46</v>
      </c>
    </row>
    <row r="35" spans="1:7" x14ac:dyDescent="0.25">
      <c r="A35" s="20"/>
      <c r="B35" s="126" t="s">
        <v>74</v>
      </c>
      <c r="C35" s="127"/>
      <c r="D35" s="128"/>
      <c r="E35" s="52">
        <f>E36+E58</f>
        <v>721707.75</v>
      </c>
      <c r="F35" s="52">
        <f>F36+F58</f>
        <v>723707.75</v>
      </c>
      <c r="G35" s="52">
        <f>G36+G58</f>
        <v>726607.75</v>
      </c>
    </row>
    <row r="36" spans="1:7" ht="15.75" customHeight="1" x14ac:dyDescent="0.25">
      <c r="A36" s="9">
        <v>3</v>
      </c>
      <c r="B36" s="84">
        <v>3</v>
      </c>
      <c r="C36" s="84"/>
      <c r="D36" s="84" t="s">
        <v>22</v>
      </c>
      <c r="E36" s="85">
        <f>E37+E41+E50+E54</f>
        <v>716847.75</v>
      </c>
      <c r="F36" s="85">
        <f>F37+F41+F50+F54</f>
        <v>718847.75</v>
      </c>
      <c r="G36" s="85">
        <f>G37+G41+G50+G54</f>
        <v>721747.75</v>
      </c>
    </row>
    <row r="37" spans="1:7" ht="15.75" customHeight="1" x14ac:dyDescent="0.25">
      <c r="A37" s="9"/>
      <c r="B37" s="82">
        <v>31</v>
      </c>
      <c r="C37" s="82"/>
      <c r="D37" s="82" t="s">
        <v>23</v>
      </c>
      <c r="E37" s="83">
        <f>SUM(E38:E40)</f>
        <v>599900</v>
      </c>
      <c r="F37" s="83">
        <f>SUM(F38:F40)</f>
        <v>604300</v>
      </c>
      <c r="G37" s="83">
        <f>SUM(G38:G40)</f>
        <v>607000</v>
      </c>
    </row>
    <row r="38" spans="1:7" ht="25.5" x14ac:dyDescent="0.25">
      <c r="A38" s="10"/>
      <c r="B38" s="10"/>
      <c r="C38" s="97" t="s">
        <v>94</v>
      </c>
      <c r="D38" s="15" t="s">
        <v>64</v>
      </c>
      <c r="E38" s="54">
        <v>6440</v>
      </c>
      <c r="F38" s="54">
        <v>6440</v>
      </c>
      <c r="G38" s="54">
        <v>6440</v>
      </c>
    </row>
    <row r="39" spans="1:7" x14ac:dyDescent="0.25">
      <c r="A39" s="10"/>
      <c r="B39" s="10"/>
      <c r="C39" s="11" t="s">
        <v>89</v>
      </c>
      <c r="D39" s="11" t="s">
        <v>54</v>
      </c>
      <c r="E39" s="54">
        <v>593460</v>
      </c>
      <c r="F39" s="54">
        <v>597860</v>
      </c>
      <c r="G39" s="54">
        <v>600560</v>
      </c>
    </row>
    <row r="40" spans="1:7" hidden="1" x14ac:dyDescent="0.25">
      <c r="A40" s="10"/>
      <c r="B40" s="10"/>
      <c r="C40" s="11">
        <v>54</v>
      </c>
      <c r="D40" s="11" t="s">
        <v>66</v>
      </c>
      <c r="E40" s="54"/>
      <c r="F40" s="54"/>
      <c r="G40" s="54"/>
    </row>
    <row r="41" spans="1:7" x14ac:dyDescent="0.25">
      <c r="A41" s="10"/>
      <c r="B41" s="86">
        <v>32</v>
      </c>
      <c r="C41" s="87"/>
      <c r="D41" s="86" t="s">
        <v>35</v>
      </c>
      <c r="E41" s="83">
        <f>SUM(E42:E49)</f>
        <v>108167.75</v>
      </c>
      <c r="F41" s="83">
        <f>SUM(F42:F49)</f>
        <v>105867.75</v>
      </c>
      <c r="G41" s="83">
        <f>SUM(G42:G49)</f>
        <v>106067.75</v>
      </c>
    </row>
    <row r="42" spans="1:7" x14ac:dyDescent="0.25">
      <c r="A42" s="10"/>
      <c r="B42" s="10"/>
      <c r="C42" s="11" t="s">
        <v>94</v>
      </c>
      <c r="D42" s="11" t="s">
        <v>18</v>
      </c>
      <c r="E42" s="54">
        <v>4430</v>
      </c>
      <c r="F42" s="54">
        <v>4430</v>
      </c>
      <c r="G42" s="54">
        <v>4430</v>
      </c>
    </row>
    <row r="43" spans="1:7" x14ac:dyDescent="0.25">
      <c r="A43" s="10"/>
      <c r="B43" s="10"/>
      <c r="C43" s="11" t="s">
        <v>95</v>
      </c>
      <c r="D43" s="15" t="s">
        <v>61</v>
      </c>
      <c r="E43" s="54">
        <v>22837.75</v>
      </c>
      <c r="F43" s="54">
        <v>22837.75</v>
      </c>
      <c r="G43" s="54">
        <v>22837.75</v>
      </c>
    </row>
    <row r="44" spans="1:7" x14ac:dyDescent="0.25">
      <c r="A44" s="10"/>
      <c r="B44" s="10"/>
      <c r="C44" s="11" t="s">
        <v>92</v>
      </c>
      <c r="D44" s="11" t="s">
        <v>58</v>
      </c>
      <c r="E44" s="54">
        <v>650</v>
      </c>
      <c r="F44" s="54">
        <v>650</v>
      </c>
      <c r="G44" s="54">
        <v>650</v>
      </c>
    </row>
    <row r="45" spans="1:7" x14ac:dyDescent="0.25">
      <c r="A45" s="10"/>
      <c r="B45" s="10"/>
      <c r="C45" s="11" t="s">
        <v>93</v>
      </c>
      <c r="D45" s="11" t="s">
        <v>39</v>
      </c>
      <c r="E45" s="54">
        <v>150</v>
      </c>
      <c r="F45" s="54">
        <v>150</v>
      </c>
      <c r="G45" s="54">
        <v>150</v>
      </c>
    </row>
    <row r="46" spans="1:7" x14ac:dyDescent="0.25">
      <c r="A46" s="10"/>
      <c r="B46" s="10"/>
      <c r="C46" s="11" t="s">
        <v>96</v>
      </c>
      <c r="D46" s="11" t="s">
        <v>65</v>
      </c>
      <c r="E46" s="54">
        <v>28700</v>
      </c>
      <c r="F46" s="54">
        <v>26700</v>
      </c>
      <c r="G46" s="54">
        <v>26700</v>
      </c>
    </row>
    <row r="47" spans="1:7" x14ac:dyDescent="0.25">
      <c r="A47" s="10"/>
      <c r="B47" s="10"/>
      <c r="C47" s="11" t="s">
        <v>89</v>
      </c>
      <c r="D47" s="11" t="s">
        <v>54</v>
      </c>
      <c r="E47" s="62">
        <v>41700</v>
      </c>
      <c r="F47" s="62">
        <v>41900</v>
      </c>
      <c r="G47" s="62">
        <v>42100</v>
      </c>
    </row>
    <row r="48" spans="1:7" x14ac:dyDescent="0.25">
      <c r="A48" s="10"/>
      <c r="B48" s="10"/>
      <c r="C48" s="11" t="s">
        <v>90</v>
      </c>
      <c r="D48" s="11" t="s">
        <v>66</v>
      </c>
      <c r="E48" s="54">
        <v>9700</v>
      </c>
      <c r="F48" s="54">
        <v>9200</v>
      </c>
      <c r="G48" s="54">
        <v>9200</v>
      </c>
    </row>
    <row r="49" spans="1:7" ht="25.5" hidden="1" x14ac:dyDescent="0.25">
      <c r="A49" s="10"/>
      <c r="B49" s="10"/>
      <c r="C49" s="11">
        <v>71</v>
      </c>
      <c r="D49" s="15" t="s">
        <v>19</v>
      </c>
      <c r="E49" s="54"/>
      <c r="F49" s="54"/>
      <c r="G49" s="54"/>
    </row>
    <row r="50" spans="1:7" x14ac:dyDescent="0.25">
      <c r="A50" s="10"/>
      <c r="B50" s="86">
        <v>34</v>
      </c>
      <c r="C50" s="87"/>
      <c r="D50" s="95" t="s">
        <v>67</v>
      </c>
      <c r="E50" s="83">
        <f>SUM(E51:E53)</f>
        <v>780</v>
      </c>
      <c r="F50" s="83">
        <f>SUM(F51:F53)</f>
        <v>680</v>
      </c>
      <c r="G50" s="83">
        <f>SUM(G51:G53)</f>
        <v>680</v>
      </c>
    </row>
    <row r="51" spans="1:7" x14ac:dyDescent="0.25">
      <c r="A51" s="10"/>
      <c r="B51" s="10"/>
      <c r="C51" s="11" t="s">
        <v>95</v>
      </c>
      <c r="D51" s="15" t="s">
        <v>61</v>
      </c>
      <c r="E51" s="54">
        <v>680</v>
      </c>
      <c r="F51" s="54">
        <v>680</v>
      </c>
      <c r="G51" s="54">
        <v>680</v>
      </c>
    </row>
    <row r="52" spans="1:7" hidden="1" x14ac:dyDescent="0.25">
      <c r="A52" s="10"/>
      <c r="B52" s="10"/>
      <c r="C52" s="11">
        <v>43</v>
      </c>
      <c r="D52" s="15" t="s">
        <v>65</v>
      </c>
      <c r="E52" s="54"/>
      <c r="F52" s="54"/>
      <c r="G52" s="54"/>
    </row>
    <row r="53" spans="1:7" x14ac:dyDescent="0.25">
      <c r="A53" s="10"/>
      <c r="B53" s="10"/>
      <c r="C53" s="11" t="s">
        <v>89</v>
      </c>
      <c r="D53" s="15" t="s">
        <v>54</v>
      </c>
      <c r="E53" s="54">
        <v>100</v>
      </c>
      <c r="F53" s="54"/>
      <c r="G53" s="54"/>
    </row>
    <row r="54" spans="1:7" ht="38.25" x14ac:dyDescent="0.25">
      <c r="A54" s="10"/>
      <c r="B54" s="86">
        <v>37</v>
      </c>
      <c r="C54" s="87"/>
      <c r="D54" s="95" t="s">
        <v>68</v>
      </c>
      <c r="E54" s="83">
        <f>SUM(E55:E57)</f>
        <v>8000</v>
      </c>
      <c r="F54" s="83">
        <f t="shared" ref="F54:G54" si="7">SUM(F55:F57)</f>
        <v>8000</v>
      </c>
      <c r="G54" s="83">
        <f t="shared" si="7"/>
        <v>8000</v>
      </c>
    </row>
    <row r="55" spans="1:7" hidden="1" x14ac:dyDescent="0.25">
      <c r="A55" s="10"/>
      <c r="B55" s="10"/>
      <c r="C55" s="11">
        <v>11</v>
      </c>
      <c r="D55" s="15" t="s">
        <v>69</v>
      </c>
      <c r="E55" s="54"/>
      <c r="F55" s="54"/>
      <c r="G55" s="54"/>
    </row>
    <row r="56" spans="1:7" x14ac:dyDescent="0.25">
      <c r="A56" s="10"/>
      <c r="B56" s="10"/>
      <c r="C56" s="11" t="s">
        <v>89</v>
      </c>
      <c r="D56" s="11" t="s">
        <v>54</v>
      </c>
      <c r="E56" s="54">
        <v>8000</v>
      </c>
      <c r="F56" s="54">
        <v>8000</v>
      </c>
      <c r="G56" s="54">
        <v>8000</v>
      </c>
    </row>
    <row r="57" spans="1:7" hidden="1" x14ac:dyDescent="0.25">
      <c r="A57" s="10"/>
      <c r="B57" s="10"/>
      <c r="C57" s="11">
        <v>54</v>
      </c>
      <c r="D57" s="11" t="s">
        <v>66</v>
      </c>
      <c r="E57" s="54"/>
      <c r="F57" s="54"/>
      <c r="G57" s="54"/>
    </row>
    <row r="58" spans="1:7" ht="25.5" x14ac:dyDescent="0.25">
      <c r="A58" s="12">
        <v>4</v>
      </c>
      <c r="B58" s="94">
        <v>4</v>
      </c>
      <c r="C58" s="94"/>
      <c r="D58" s="90" t="s">
        <v>24</v>
      </c>
      <c r="E58" s="85">
        <f>E59</f>
        <v>4860</v>
      </c>
      <c r="F58" s="85">
        <f t="shared" ref="F58:G58" si="8">F59</f>
        <v>4860</v>
      </c>
      <c r="G58" s="85">
        <f t="shared" si="8"/>
        <v>4860</v>
      </c>
    </row>
    <row r="59" spans="1:7" ht="38.25" x14ac:dyDescent="0.25">
      <c r="A59" s="14"/>
      <c r="B59" s="82">
        <v>42</v>
      </c>
      <c r="C59" s="82"/>
      <c r="D59" s="96" t="s">
        <v>51</v>
      </c>
      <c r="E59" s="83">
        <f>SUM(E60:E66)</f>
        <v>4860</v>
      </c>
      <c r="F59" s="83">
        <f t="shared" ref="F59:G59" si="9">SUM(F60:F66)</f>
        <v>4860</v>
      </c>
      <c r="G59" s="83">
        <f t="shared" si="9"/>
        <v>4860</v>
      </c>
    </row>
    <row r="60" spans="1:7" x14ac:dyDescent="0.25">
      <c r="A60" s="14"/>
      <c r="B60" s="14"/>
      <c r="C60" s="98" t="s">
        <v>94</v>
      </c>
      <c r="D60" s="11" t="s">
        <v>18</v>
      </c>
      <c r="E60" s="54">
        <v>580</v>
      </c>
      <c r="F60" s="54">
        <v>580</v>
      </c>
      <c r="G60" s="54">
        <v>580</v>
      </c>
    </row>
    <row r="61" spans="1:7" ht="15.75" customHeight="1" x14ac:dyDescent="0.25">
      <c r="A61" s="14"/>
      <c r="B61" s="14"/>
      <c r="C61" s="98" t="s">
        <v>95</v>
      </c>
      <c r="D61" s="15" t="s">
        <v>61</v>
      </c>
      <c r="E61" s="54">
        <v>680</v>
      </c>
      <c r="F61" s="54">
        <v>680</v>
      </c>
      <c r="G61" s="54">
        <v>680</v>
      </c>
    </row>
    <row r="62" spans="1:7" ht="14.25" hidden="1" customHeight="1" x14ac:dyDescent="0.25">
      <c r="A62" s="14"/>
      <c r="B62" s="14"/>
      <c r="C62" s="16">
        <v>21</v>
      </c>
      <c r="D62" s="11" t="s">
        <v>58</v>
      </c>
      <c r="E62" s="54"/>
      <c r="F62" s="54"/>
      <c r="G62" s="54"/>
    </row>
    <row r="63" spans="1:7" ht="14.25" hidden="1" customHeight="1" x14ac:dyDescent="0.25">
      <c r="A63" s="14"/>
      <c r="B63" s="14"/>
      <c r="C63" s="16">
        <v>31</v>
      </c>
      <c r="D63" s="63" t="s">
        <v>39</v>
      </c>
      <c r="E63" s="54"/>
      <c r="F63" s="54"/>
      <c r="G63" s="54"/>
    </row>
    <row r="64" spans="1:7" x14ac:dyDescent="0.25">
      <c r="A64" s="14"/>
      <c r="B64" s="14"/>
      <c r="C64" s="98" t="s">
        <v>91</v>
      </c>
      <c r="D64" s="63" t="s">
        <v>65</v>
      </c>
      <c r="E64" s="54">
        <v>2000</v>
      </c>
      <c r="F64" s="54">
        <v>2000</v>
      </c>
      <c r="G64" s="54">
        <v>2000</v>
      </c>
    </row>
    <row r="65" spans="1:7" x14ac:dyDescent="0.25">
      <c r="A65" s="14"/>
      <c r="B65" s="14"/>
      <c r="C65" s="98" t="s">
        <v>89</v>
      </c>
      <c r="D65" s="15" t="s">
        <v>54</v>
      </c>
      <c r="E65" s="54">
        <v>1600</v>
      </c>
      <c r="F65" s="54">
        <v>1600</v>
      </c>
      <c r="G65" s="54">
        <v>1600</v>
      </c>
    </row>
    <row r="66" spans="1:7" hidden="1" x14ac:dyDescent="0.25">
      <c r="A66" s="14"/>
      <c r="B66" s="14"/>
      <c r="C66" s="11">
        <v>54</v>
      </c>
      <c r="D66" s="11" t="s">
        <v>66</v>
      </c>
      <c r="E66" s="54"/>
      <c r="F66" s="54"/>
      <c r="G66" s="54"/>
    </row>
    <row r="70" spans="1:7" hidden="1" x14ac:dyDescent="0.25">
      <c r="C70" s="11">
        <v>11</v>
      </c>
      <c r="D70" s="11" t="s">
        <v>18</v>
      </c>
      <c r="E70" s="65">
        <f>E60+E42+E38</f>
        <v>11450</v>
      </c>
      <c r="F70" s="65">
        <f t="shared" ref="F70:G70" si="10">F60+F42+F38</f>
        <v>11450</v>
      </c>
      <c r="G70" s="65">
        <f t="shared" si="10"/>
        <v>11450</v>
      </c>
    </row>
    <row r="71" spans="1:7" hidden="1" x14ac:dyDescent="0.25">
      <c r="C71" s="11">
        <v>13</v>
      </c>
      <c r="D71" s="15" t="s">
        <v>61</v>
      </c>
      <c r="E71" s="65">
        <f>E61+E51+E43</f>
        <v>24197.75</v>
      </c>
      <c r="F71" s="65">
        <f t="shared" ref="F71:G71" si="11">F61+F51+F43</f>
        <v>24197.75</v>
      </c>
      <c r="G71" s="65">
        <f t="shared" si="11"/>
        <v>24197.75</v>
      </c>
    </row>
    <row r="72" spans="1:7" hidden="1" x14ac:dyDescent="0.25">
      <c r="C72" s="11">
        <v>21</v>
      </c>
      <c r="D72" s="11" t="s">
        <v>58</v>
      </c>
      <c r="E72" s="65">
        <f>E44</f>
        <v>650</v>
      </c>
      <c r="F72" s="65">
        <f t="shared" ref="F72:G72" si="12">F44</f>
        <v>650</v>
      </c>
      <c r="G72" s="65">
        <f t="shared" si="12"/>
        <v>650</v>
      </c>
    </row>
    <row r="73" spans="1:7" hidden="1" x14ac:dyDescent="0.25">
      <c r="C73" s="11">
        <v>31</v>
      </c>
      <c r="D73" s="11" t="s">
        <v>39</v>
      </c>
      <c r="E73" s="65">
        <f>E45</f>
        <v>150</v>
      </c>
      <c r="F73" s="65">
        <f t="shared" ref="F73:G73" si="13">F45</f>
        <v>150</v>
      </c>
      <c r="G73" s="65">
        <f t="shared" si="13"/>
        <v>150</v>
      </c>
    </row>
    <row r="74" spans="1:7" hidden="1" x14ac:dyDescent="0.25">
      <c r="C74" s="11">
        <v>43</v>
      </c>
      <c r="D74" s="11" t="s">
        <v>65</v>
      </c>
      <c r="E74" s="65">
        <f>E64+E46</f>
        <v>30700</v>
      </c>
      <c r="F74" s="66">
        <f>F64+F46</f>
        <v>28700</v>
      </c>
      <c r="G74" s="66">
        <f t="shared" ref="G74" si="14">G64+G46</f>
        <v>28700</v>
      </c>
    </row>
    <row r="75" spans="1:7" hidden="1" x14ac:dyDescent="0.25">
      <c r="C75" s="11">
        <v>52</v>
      </c>
      <c r="D75" s="11" t="s">
        <v>54</v>
      </c>
      <c r="E75" s="65">
        <f>E65+E56+E53+E47+E39</f>
        <v>644860</v>
      </c>
      <c r="F75" s="66">
        <f t="shared" ref="F75:G75" si="15">F65+F56+F53+F47+F39</f>
        <v>649360</v>
      </c>
      <c r="G75" s="66">
        <f t="shared" si="15"/>
        <v>652260</v>
      </c>
    </row>
    <row r="76" spans="1:7" hidden="1" x14ac:dyDescent="0.25">
      <c r="C76" s="11">
        <v>54</v>
      </c>
      <c r="D76" s="11" t="s">
        <v>66</v>
      </c>
      <c r="E76" s="65">
        <f>E48</f>
        <v>9700</v>
      </c>
      <c r="F76" s="65">
        <f t="shared" ref="F76:G76" si="16">F48</f>
        <v>9200</v>
      </c>
      <c r="G76" s="65">
        <f t="shared" si="16"/>
        <v>9200</v>
      </c>
    </row>
    <row r="77" spans="1:7" hidden="1" x14ac:dyDescent="0.25">
      <c r="D77" s="64" t="s">
        <v>77</v>
      </c>
      <c r="E77" s="67">
        <f>SUM(E70:E76)</f>
        <v>721707.75</v>
      </c>
      <c r="F77" s="67">
        <f>SUM(F70:F76)</f>
        <v>723707.75</v>
      </c>
      <c r="G77" s="67">
        <f>SUM(G70:G76)</f>
        <v>726607.75</v>
      </c>
    </row>
    <row r="78" spans="1:7" hidden="1" x14ac:dyDescent="0.25"/>
    <row r="79" spans="1:7" hidden="1" x14ac:dyDescent="0.25"/>
  </sheetData>
  <mergeCells count="8">
    <mergeCell ref="B35:D35"/>
    <mergeCell ref="A7:G7"/>
    <mergeCell ref="A32:G32"/>
    <mergeCell ref="A1:G1"/>
    <mergeCell ref="A3:G3"/>
    <mergeCell ref="A5:G5"/>
    <mergeCell ref="B10:D10"/>
    <mergeCell ref="A30:D30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C21" sqref="C2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42" customHeight="1" x14ac:dyDescent="0.25">
      <c r="A1" s="105" t="s">
        <v>50</v>
      </c>
      <c r="B1" s="105"/>
      <c r="C1" s="105"/>
      <c r="D1" s="105"/>
    </row>
    <row r="2" spans="1:4" ht="18" customHeight="1" x14ac:dyDescent="0.25">
      <c r="A2" s="3"/>
      <c r="B2" s="3"/>
      <c r="C2" s="3"/>
      <c r="D2" s="3"/>
    </row>
    <row r="3" spans="1:4" ht="15.75" x14ac:dyDescent="0.25">
      <c r="A3" s="105" t="s">
        <v>32</v>
      </c>
      <c r="B3" s="105"/>
      <c r="C3" s="107"/>
      <c r="D3" s="107"/>
    </row>
    <row r="4" spans="1:4" ht="18" x14ac:dyDescent="0.25">
      <c r="A4" s="3"/>
      <c r="B4" s="3"/>
      <c r="C4" s="4"/>
      <c r="D4" s="4"/>
    </row>
    <row r="5" spans="1:4" ht="18" customHeight="1" x14ac:dyDescent="0.25">
      <c r="A5" s="105" t="s">
        <v>13</v>
      </c>
      <c r="B5" s="106"/>
      <c r="C5" s="106"/>
      <c r="D5" s="106"/>
    </row>
    <row r="6" spans="1:4" ht="18" x14ac:dyDescent="0.25">
      <c r="A6" s="3"/>
      <c r="B6" s="3"/>
      <c r="C6" s="4"/>
      <c r="D6" s="4"/>
    </row>
    <row r="7" spans="1:4" ht="15.75" x14ac:dyDescent="0.25">
      <c r="A7" s="105" t="s">
        <v>25</v>
      </c>
      <c r="B7" s="129"/>
      <c r="C7" s="129"/>
      <c r="D7" s="129"/>
    </row>
    <row r="8" spans="1:4" ht="18" x14ac:dyDescent="0.25">
      <c r="A8" s="3"/>
      <c r="B8" s="3"/>
      <c r="C8" s="4"/>
      <c r="D8" s="4"/>
    </row>
    <row r="9" spans="1:4" ht="25.5" x14ac:dyDescent="0.25">
      <c r="A9" s="20" t="s">
        <v>26</v>
      </c>
      <c r="B9" s="20" t="s">
        <v>44</v>
      </c>
      <c r="C9" s="20" t="s">
        <v>45</v>
      </c>
      <c r="D9" s="20" t="s">
        <v>46</v>
      </c>
    </row>
    <row r="10" spans="1:4" ht="15.75" customHeight="1" x14ac:dyDescent="0.25">
      <c r="A10" s="9" t="s">
        <v>27</v>
      </c>
      <c r="B10" s="54">
        <f>B11</f>
        <v>721707.75</v>
      </c>
      <c r="C10" s="54">
        <f>C11</f>
        <v>723707.75</v>
      </c>
      <c r="D10" s="54">
        <f>D11</f>
        <v>726607.57</v>
      </c>
    </row>
    <row r="11" spans="1:4" ht="15.75" customHeight="1" x14ac:dyDescent="0.25">
      <c r="A11" s="9" t="s">
        <v>71</v>
      </c>
      <c r="B11" s="54">
        <f>B12+B13</f>
        <v>721707.75</v>
      </c>
      <c r="C11" s="54">
        <f>C12+C13</f>
        <v>723707.75</v>
      </c>
      <c r="D11" s="54">
        <f>D12+D13</f>
        <v>726607.57</v>
      </c>
    </row>
    <row r="12" spans="1:4" x14ac:dyDescent="0.25">
      <c r="A12" s="15" t="s">
        <v>72</v>
      </c>
      <c r="B12" s="54">
        <v>683507.75</v>
      </c>
      <c r="C12" s="54">
        <f>695007.75-7500</f>
        <v>687507.75</v>
      </c>
      <c r="D12" s="54">
        <f>697907.57-7500</f>
        <v>690407.57</v>
      </c>
    </row>
    <row r="13" spans="1:4" x14ac:dyDescent="0.25">
      <c r="A13" s="11" t="s">
        <v>78</v>
      </c>
      <c r="B13" s="7">
        <f>30700+7500</f>
        <v>38200</v>
      </c>
      <c r="C13" s="7">
        <f>28700+7500</f>
        <v>36200</v>
      </c>
      <c r="D13" s="7">
        <f>28700+7500</f>
        <v>36200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J23" sqref="J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 x14ac:dyDescent="0.25">
      <c r="A1" s="105" t="s">
        <v>50</v>
      </c>
      <c r="B1" s="105"/>
      <c r="C1" s="105"/>
      <c r="D1" s="105"/>
      <c r="E1" s="105"/>
      <c r="F1" s="105"/>
      <c r="G1" s="105"/>
    </row>
    <row r="2" spans="1:7" ht="18" customHeight="1" x14ac:dyDescent="0.25">
      <c r="A2" s="3"/>
      <c r="B2" s="3"/>
      <c r="C2" s="3"/>
      <c r="D2" s="3"/>
      <c r="E2" s="3"/>
      <c r="F2" s="3"/>
      <c r="G2" s="3"/>
    </row>
    <row r="3" spans="1:7" ht="15.75" x14ac:dyDescent="0.25">
      <c r="A3" s="105" t="s">
        <v>32</v>
      </c>
      <c r="B3" s="105"/>
      <c r="C3" s="105"/>
      <c r="D3" s="105"/>
      <c r="E3" s="105"/>
      <c r="F3" s="107"/>
      <c r="G3" s="107"/>
    </row>
    <row r="4" spans="1:7" ht="18" x14ac:dyDescent="0.25">
      <c r="A4" s="3"/>
      <c r="B4" s="3"/>
      <c r="C4" s="3"/>
      <c r="D4" s="3"/>
      <c r="E4" s="3"/>
      <c r="F4" s="4"/>
      <c r="G4" s="4"/>
    </row>
    <row r="5" spans="1:7" ht="18" customHeight="1" x14ac:dyDescent="0.25">
      <c r="A5" s="105" t="s">
        <v>28</v>
      </c>
      <c r="B5" s="106"/>
      <c r="C5" s="106"/>
      <c r="D5" s="106"/>
      <c r="E5" s="106"/>
      <c r="F5" s="106"/>
      <c r="G5" s="106"/>
    </row>
    <row r="6" spans="1:7" ht="18" x14ac:dyDescent="0.25">
      <c r="A6" s="3"/>
      <c r="B6" s="3"/>
      <c r="C6" s="3"/>
      <c r="D6" s="3"/>
      <c r="E6" s="3"/>
      <c r="F6" s="4"/>
      <c r="G6" s="4"/>
    </row>
    <row r="7" spans="1:7" ht="25.5" x14ac:dyDescent="0.25">
      <c r="A7" s="20" t="s">
        <v>14</v>
      </c>
      <c r="B7" s="19" t="s">
        <v>15</v>
      </c>
      <c r="C7" s="19" t="s">
        <v>16</v>
      </c>
      <c r="D7" s="19" t="s">
        <v>53</v>
      </c>
      <c r="E7" s="20" t="s">
        <v>44</v>
      </c>
      <c r="F7" s="20" t="s">
        <v>45</v>
      </c>
      <c r="G7" s="20" t="s">
        <v>46</v>
      </c>
    </row>
    <row r="8" spans="1:7" ht="25.5" x14ac:dyDescent="0.25">
      <c r="A8" s="9">
        <v>8</v>
      </c>
      <c r="B8" s="9"/>
      <c r="C8" s="9"/>
      <c r="D8" s="9" t="s">
        <v>29</v>
      </c>
      <c r="E8" s="7"/>
      <c r="F8" s="7"/>
      <c r="G8" s="7"/>
    </row>
    <row r="9" spans="1:7" x14ac:dyDescent="0.25">
      <c r="A9" s="9"/>
      <c r="B9" s="14">
        <v>84</v>
      </c>
      <c r="C9" s="14"/>
      <c r="D9" s="14" t="s">
        <v>36</v>
      </c>
      <c r="E9" s="7"/>
      <c r="F9" s="7"/>
      <c r="G9" s="7"/>
    </row>
    <row r="10" spans="1:7" ht="25.5" x14ac:dyDescent="0.25">
      <c r="A10" s="10"/>
      <c r="B10" s="10"/>
      <c r="C10" s="11">
        <v>81</v>
      </c>
      <c r="D10" s="15" t="s">
        <v>37</v>
      </c>
      <c r="E10" s="7"/>
      <c r="F10" s="7"/>
      <c r="G10" s="7"/>
    </row>
    <row r="11" spans="1:7" ht="25.5" x14ac:dyDescent="0.25">
      <c r="A11" s="12">
        <v>5</v>
      </c>
      <c r="B11" s="13"/>
      <c r="C11" s="13"/>
      <c r="D11" s="24" t="s">
        <v>30</v>
      </c>
      <c r="E11" s="7"/>
      <c r="F11" s="7"/>
      <c r="G11" s="7"/>
    </row>
    <row r="12" spans="1:7" ht="25.5" x14ac:dyDescent="0.25">
      <c r="A12" s="14"/>
      <c r="B12" s="14">
        <v>54</v>
      </c>
      <c r="C12" s="14"/>
      <c r="D12" s="25" t="s">
        <v>38</v>
      </c>
      <c r="E12" s="7"/>
      <c r="F12" s="7"/>
      <c r="G12" s="8"/>
    </row>
    <row r="13" spans="1:7" x14ac:dyDescent="0.25">
      <c r="A13" s="14"/>
      <c r="B13" s="14"/>
      <c r="C13" s="11">
        <v>11</v>
      </c>
      <c r="D13" s="11" t="s">
        <v>18</v>
      </c>
      <c r="E13" s="7"/>
      <c r="F13" s="7"/>
      <c r="G13" s="8"/>
    </row>
    <row r="14" spans="1:7" x14ac:dyDescent="0.25">
      <c r="A14" s="14"/>
      <c r="B14" s="14"/>
      <c r="C14" s="11">
        <v>31</v>
      </c>
      <c r="D14" s="11" t="s">
        <v>39</v>
      </c>
      <c r="E14" s="7"/>
      <c r="F14" s="7"/>
      <c r="G14" s="8"/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>
      <selection activeCell="F86" sqref="F8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</cols>
  <sheetData>
    <row r="1" spans="1:7" ht="42" customHeight="1" x14ac:dyDescent="0.25">
      <c r="A1" s="105" t="s">
        <v>50</v>
      </c>
      <c r="B1" s="105"/>
      <c r="C1" s="105"/>
      <c r="D1" s="105"/>
      <c r="E1" s="105"/>
      <c r="F1" s="105"/>
      <c r="G1" s="105"/>
    </row>
    <row r="2" spans="1:7" ht="18" x14ac:dyDescent="0.25">
      <c r="A2" s="3"/>
      <c r="B2" s="3"/>
      <c r="C2" s="3"/>
      <c r="D2" s="3"/>
      <c r="E2" s="3"/>
      <c r="F2" s="4"/>
      <c r="G2" s="4"/>
    </row>
    <row r="3" spans="1:7" ht="18" customHeight="1" x14ac:dyDescent="0.25">
      <c r="A3" s="105" t="s">
        <v>31</v>
      </c>
      <c r="B3" s="106"/>
      <c r="C3" s="106"/>
      <c r="D3" s="106"/>
      <c r="E3" s="106"/>
      <c r="F3" s="106"/>
      <c r="G3" s="106"/>
    </row>
    <row r="4" spans="1:7" ht="18" x14ac:dyDescent="0.25">
      <c r="A4" s="3"/>
      <c r="B4" s="3"/>
      <c r="C4" s="3"/>
      <c r="D4" s="3"/>
      <c r="E4" s="3"/>
      <c r="F4" s="4"/>
      <c r="G4" s="4"/>
    </row>
    <row r="5" spans="1:7" ht="25.5" x14ac:dyDescent="0.25">
      <c r="A5" s="126" t="s">
        <v>33</v>
      </c>
      <c r="B5" s="134"/>
      <c r="C5" s="135"/>
      <c r="D5" s="68" t="s">
        <v>34</v>
      </c>
      <c r="E5" s="20" t="s">
        <v>44</v>
      </c>
      <c r="F5" s="20" t="s">
        <v>45</v>
      </c>
      <c r="G5" s="20" t="s">
        <v>46</v>
      </c>
    </row>
    <row r="6" spans="1:7" ht="15" customHeight="1" x14ac:dyDescent="0.25">
      <c r="A6" s="131" t="s">
        <v>79</v>
      </c>
      <c r="B6" s="132"/>
      <c r="C6" s="133"/>
      <c r="D6" s="99" t="s">
        <v>80</v>
      </c>
      <c r="E6" s="100">
        <f>E7+E17+E43</f>
        <v>721707.75</v>
      </c>
      <c r="F6" s="100">
        <f>F7+F17+F43</f>
        <v>723707.75</v>
      </c>
      <c r="G6" s="100">
        <f>G7+G17+G43</f>
        <v>726607.75</v>
      </c>
    </row>
    <row r="7" spans="1:7" ht="36.75" customHeight="1" x14ac:dyDescent="0.25">
      <c r="A7" s="131" t="s">
        <v>97</v>
      </c>
      <c r="B7" s="132"/>
      <c r="C7" s="133"/>
      <c r="D7" s="99" t="s">
        <v>98</v>
      </c>
      <c r="E7" s="100">
        <f>E9+E14</f>
        <v>24197.75</v>
      </c>
      <c r="F7" s="100">
        <f t="shared" ref="F7:G7" si="0">F9+F14</f>
        <v>24197.75</v>
      </c>
      <c r="G7" s="100">
        <f t="shared" si="0"/>
        <v>24197.75</v>
      </c>
    </row>
    <row r="8" spans="1:7" ht="33" customHeight="1" x14ac:dyDescent="0.25">
      <c r="A8" s="136" t="s">
        <v>99</v>
      </c>
      <c r="B8" s="137"/>
      <c r="C8" s="138"/>
      <c r="D8" s="73" t="s">
        <v>81</v>
      </c>
      <c r="E8" s="92">
        <f>E9</f>
        <v>23517.75</v>
      </c>
      <c r="F8" s="92">
        <f t="shared" ref="F8:G9" si="1">F9</f>
        <v>23517.75</v>
      </c>
      <c r="G8" s="92">
        <f t="shared" si="1"/>
        <v>23517.75</v>
      </c>
    </row>
    <row r="9" spans="1:7" x14ac:dyDescent="0.25">
      <c r="A9" s="139" t="s">
        <v>100</v>
      </c>
      <c r="B9" s="140"/>
      <c r="C9" s="141"/>
      <c r="D9" s="74" t="s">
        <v>61</v>
      </c>
      <c r="E9" s="54">
        <f>E10</f>
        <v>23517.75</v>
      </c>
      <c r="F9" s="54">
        <f t="shared" si="1"/>
        <v>23517.75</v>
      </c>
      <c r="G9" s="54">
        <f t="shared" si="1"/>
        <v>23517.75</v>
      </c>
    </row>
    <row r="10" spans="1:7" x14ac:dyDescent="0.25">
      <c r="A10" s="145">
        <v>3</v>
      </c>
      <c r="B10" s="146"/>
      <c r="C10" s="147"/>
      <c r="D10" s="69" t="s">
        <v>22</v>
      </c>
      <c r="E10" s="54">
        <f>E11+E12</f>
        <v>23517.75</v>
      </c>
      <c r="F10" s="54">
        <f t="shared" ref="F10:G10" si="2">F11+F12</f>
        <v>23517.75</v>
      </c>
      <c r="G10" s="54">
        <f t="shared" si="2"/>
        <v>23517.75</v>
      </c>
    </row>
    <row r="11" spans="1:7" x14ac:dyDescent="0.25">
      <c r="A11" s="142">
        <v>32</v>
      </c>
      <c r="B11" s="143"/>
      <c r="C11" s="144"/>
      <c r="D11" s="69" t="s">
        <v>35</v>
      </c>
      <c r="E11" s="54">
        <v>22837.75</v>
      </c>
      <c r="F11" s="54">
        <v>22837.75</v>
      </c>
      <c r="G11" s="54">
        <f>F11</f>
        <v>22837.75</v>
      </c>
    </row>
    <row r="12" spans="1:7" ht="15" customHeight="1" x14ac:dyDescent="0.25">
      <c r="A12" s="142">
        <v>34</v>
      </c>
      <c r="B12" s="143"/>
      <c r="C12" s="144"/>
      <c r="D12" s="69" t="s">
        <v>67</v>
      </c>
      <c r="E12" s="54">
        <v>680</v>
      </c>
      <c r="F12" s="54">
        <v>680</v>
      </c>
      <c r="G12" s="54">
        <f>F12</f>
        <v>680</v>
      </c>
    </row>
    <row r="13" spans="1:7" ht="25.5" customHeight="1" x14ac:dyDescent="0.25">
      <c r="A13" s="136" t="s">
        <v>101</v>
      </c>
      <c r="B13" s="137"/>
      <c r="C13" s="138"/>
      <c r="D13" s="73" t="s">
        <v>102</v>
      </c>
      <c r="E13" s="92">
        <f>E14</f>
        <v>680</v>
      </c>
      <c r="F13" s="92">
        <f t="shared" ref="F13:G15" si="3">F14</f>
        <v>680</v>
      </c>
      <c r="G13" s="92">
        <f t="shared" si="3"/>
        <v>680</v>
      </c>
    </row>
    <row r="14" spans="1:7" ht="15" customHeight="1" x14ac:dyDescent="0.25">
      <c r="A14" s="139" t="s">
        <v>100</v>
      </c>
      <c r="B14" s="140"/>
      <c r="C14" s="141"/>
      <c r="D14" s="74" t="s">
        <v>61</v>
      </c>
      <c r="E14" s="54">
        <f>E15</f>
        <v>680</v>
      </c>
      <c r="F14" s="54">
        <f t="shared" si="3"/>
        <v>680</v>
      </c>
      <c r="G14" s="54">
        <f t="shared" si="3"/>
        <v>680</v>
      </c>
    </row>
    <row r="15" spans="1:7" ht="25.5" x14ac:dyDescent="0.25">
      <c r="A15" s="145">
        <v>4</v>
      </c>
      <c r="B15" s="146"/>
      <c r="C15" s="147"/>
      <c r="D15" s="69" t="s">
        <v>24</v>
      </c>
      <c r="E15" s="54">
        <f>E16</f>
        <v>680</v>
      </c>
      <c r="F15" s="54">
        <f t="shared" si="3"/>
        <v>680</v>
      </c>
      <c r="G15" s="54">
        <f t="shared" si="3"/>
        <v>680</v>
      </c>
    </row>
    <row r="16" spans="1:7" ht="25.5" x14ac:dyDescent="0.25">
      <c r="A16" s="142">
        <v>42</v>
      </c>
      <c r="B16" s="143"/>
      <c r="C16" s="144"/>
      <c r="D16" s="69" t="s">
        <v>51</v>
      </c>
      <c r="E16" s="54">
        <v>680</v>
      </c>
      <c r="F16" s="54">
        <v>680</v>
      </c>
      <c r="G16" s="55">
        <f>F16</f>
        <v>680</v>
      </c>
    </row>
    <row r="17" spans="1:7" ht="49.5" customHeight="1" x14ac:dyDescent="0.25">
      <c r="A17" s="131" t="s">
        <v>103</v>
      </c>
      <c r="B17" s="132"/>
      <c r="C17" s="133"/>
      <c r="D17" s="99" t="s">
        <v>104</v>
      </c>
      <c r="E17" s="100">
        <f>E18+E22+E26+E30+E35+E39</f>
        <v>11450</v>
      </c>
      <c r="F17" s="100">
        <f>F18+F22+F26+F30+F35+F39</f>
        <v>11450</v>
      </c>
      <c r="G17" s="100">
        <f>G18+G22+G26+G30+G35+G39</f>
        <v>11450</v>
      </c>
    </row>
    <row r="18" spans="1:7" ht="38.25" x14ac:dyDescent="0.25">
      <c r="A18" s="136" t="s">
        <v>99</v>
      </c>
      <c r="B18" s="137"/>
      <c r="C18" s="138"/>
      <c r="D18" s="73" t="s">
        <v>105</v>
      </c>
      <c r="E18" s="92">
        <f>E19</f>
        <v>1240</v>
      </c>
      <c r="F18" s="92">
        <f t="shared" ref="F18:G20" si="4">F19</f>
        <v>1240</v>
      </c>
      <c r="G18" s="92">
        <f t="shared" si="4"/>
        <v>1240</v>
      </c>
    </row>
    <row r="19" spans="1:7" x14ac:dyDescent="0.25">
      <c r="A19" s="139" t="s">
        <v>106</v>
      </c>
      <c r="B19" s="140"/>
      <c r="C19" s="141"/>
      <c r="D19" s="74" t="s">
        <v>18</v>
      </c>
      <c r="E19" s="54">
        <f>E20</f>
        <v>1240</v>
      </c>
      <c r="F19" s="54">
        <f t="shared" si="4"/>
        <v>1240</v>
      </c>
      <c r="G19" s="54">
        <f t="shared" si="4"/>
        <v>1240</v>
      </c>
    </row>
    <row r="20" spans="1:7" x14ac:dyDescent="0.25">
      <c r="A20" s="145">
        <v>3</v>
      </c>
      <c r="B20" s="146"/>
      <c r="C20" s="147"/>
      <c r="D20" s="69" t="s">
        <v>22</v>
      </c>
      <c r="E20" s="54">
        <f>E21</f>
        <v>1240</v>
      </c>
      <c r="F20" s="54">
        <f t="shared" si="4"/>
        <v>1240</v>
      </c>
      <c r="G20" s="54">
        <f t="shared" si="4"/>
        <v>1240</v>
      </c>
    </row>
    <row r="21" spans="1:7" x14ac:dyDescent="0.25">
      <c r="A21" s="142">
        <v>32</v>
      </c>
      <c r="B21" s="143"/>
      <c r="C21" s="144"/>
      <c r="D21" s="69" t="s">
        <v>35</v>
      </c>
      <c r="E21" s="54">
        <v>1240</v>
      </c>
      <c r="F21" s="54">
        <f>E21</f>
        <v>1240</v>
      </c>
      <c r="G21" s="55">
        <f>F21</f>
        <v>1240</v>
      </c>
    </row>
    <row r="22" spans="1:7" ht="25.5" hidden="1" customHeight="1" x14ac:dyDescent="0.25">
      <c r="A22" s="136" t="s">
        <v>107</v>
      </c>
      <c r="B22" s="137"/>
      <c r="C22" s="138"/>
      <c r="D22" s="73" t="s">
        <v>108</v>
      </c>
      <c r="E22" s="92">
        <f>E23</f>
        <v>0</v>
      </c>
      <c r="F22" s="92">
        <f t="shared" ref="F22:G24" si="5">F23</f>
        <v>0</v>
      </c>
      <c r="G22" s="92">
        <f t="shared" si="5"/>
        <v>0</v>
      </c>
    </row>
    <row r="23" spans="1:7" ht="15" hidden="1" customHeight="1" x14ac:dyDescent="0.25">
      <c r="A23" s="139" t="s">
        <v>106</v>
      </c>
      <c r="B23" s="140"/>
      <c r="C23" s="141"/>
      <c r="D23" s="74" t="s">
        <v>18</v>
      </c>
      <c r="E23" s="54">
        <f>E24</f>
        <v>0</v>
      </c>
      <c r="F23" s="54">
        <f t="shared" si="5"/>
        <v>0</v>
      </c>
      <c r="G23" s="54">
        <f t="shared" si="5"/>
        <v>0</v>
      </c>
    </row>
    <row r="24" spans="1:7" hidden="1" x14ac:dyDescent="0.25">
      <c r="A24" s="145">
        <v>3</v>
      </c>
      <c r="B24" s="146"/>
      <c r="C24" s="147"/>
      <c r="D24" s="69" t="s">
        <v>22</v>
      </c>
      <c r="E24" s="54">
        <f>E25</f>
        <v>0</v>
      </c>
      <c r="F24" s="54">
        <f t="shared" si="5"/>
        <v>0</v>
      </c>
      <c r="G24" s="54">
        <f t="shared" si="5"/>
        <v>0</v>
      </c>
    </row>
    <row r="25" spans="1:7" hidden="1" x14ac:dyDescent="0.25">
      <c r="A25" s="142">
        <v>32</v>
      </c>
      <c r="B25" s="143"/>
      <c r="C25" s="144"/>
      <c r="D25" s="69" t="s">
        <v>35</v>
      </c>
      <c r="E25" s="54"/>
      <c r="F25" s="54"/>
      <c r="G25" s="55"/>
    </row>
    <row r="26" spans="1:7" ht="27" customHeight="1" x14ac:dyDescent="0.25">
      <c r="A26" s="136" t="s">
        <v>101</v>
      </c>
      <c r="B26" s="137"/>
      <c r="C26" s="138"/>
      <c r="D26" s="73" t="s">
        <v>109</v>
      </c>
      <c r="E26" s="92">
        <f>E27</f>
        <v>770</v>
      </c>
      <c r="F26" s="92">
        <f t="shared" ref="F26:G28" si="6">F27</f>
        <v>770</v>
      </c>
      <c r="G26" s="92">
        <f t="shared" si="6"/>
        <v>770</v>
      </c>
    </row>
    <row r="27" spans="1:7" x14ac:dyDescent="0.25">
      <c r="A27" s="139" t="s">
        <v>106</v>
      </c>
      <c r="B27" s="140"/>
      <c r="C27" s="141"/>
      <c r="D27" s="74" t="s">
        <v>18</v>
      </c>
      <c r="E27" s="54">
        <f>E28</f>
        <v>770</v>
      </c>
      <c r="F27" s="54">
        <f t="shared" si="6"/>
        <v>770</v>
      </c>
      <c r="G27" s="54">
        <f t="shared" si="6"/>
        <v>770</v>
      </c>
    </row>
    <row r="28" spans="1:7" x14ac:dyDescent="0.25">
      <c r="A28" s="145">
        <v>3</v>
      </c>
      <c r="B28" s="146"/>
      <c r="C28" s="147"/>
      <c r="D28" s="69" t="s">
        <v>22</v>
      </c>
      <c r="E28" s="54">
        <f>E29</f>
        <v>770</v>
      </c>
      <c r="F28" s="54">
        <f t="shared" si="6"/>
        <v>770</v>
      </c>
      <c r="G28" s="54">
        <f t="shared" si="6"/>
        <v>770</v>
      </c>
    </row>
    <row r="29" spans="1:7" x14ac:dyDescent="0.25">
      <c r="A29" s="142">
        <v>32</v>
      </c>
      <c r="B29" s="143"/>
      <c r="C29" s="144"/>
      <c r="D29" s="69" t="s">
        <v>35</v>
      </c>
      <c r="E29" s="54">
        <v>770</v>
      </c>
      <c r="F29" s="54">
        <f>E29</f>
        <v>770</v>
      </c>
      <c r="G29" s="55">
        <f>F29</f>
        <v>770</v>
      </c>
    </row>
    <row r="30" spans="1:7" x14ac:dyDescent="0.25">
      <c r="A30" s="136" t="s">
        <v>110</v>
      </c>
      <c r="B30" s="137"/>
      <c r="C30" s="138"/>
      <c r="D30" s="73" t="s">
        <v>111</v>
      </c>
      <c r="E30" s="92">
        <f>E31</f>
        <v>6840</v>
      </c>
      <c r="F30" s="92">
        <f t="shared" ref="F30:G31" si="7">F31</f>
        <v>6840</v>
      </c>
      <c r="G30" s="92">
        <f t="shared" si="7"/>
        <v>6840</v>
      </c>
    </row>
    <row r="31" spans="1:7" x14ac:dyDescent="0.25">
      <c r="A31" s="139" t="s">
        <v>106</v>
      </c>
      <c r="B31" s="140"/>
      <c r="C31" s="141"/>
      <c r="D31" s="74" t="s">
        <v>18</v>
      </c>
      <c r="E31" s="54">
        <f>E32</f>
        <v>6840</v>
      </c>
      <c r="F31" s="54">
        <f t="shared" si="7"/>
        <v>6840</v>
      </c>
      <c r="G31" s="54">
        <f t="shared" si="7"/>
        <v>6840</v>
      </c>
    </row>
    <row r="32" spans="1:7" x14ac:dyDescent="0.25">
      <c r="A32" s="145">
        <v>3</v>
      </c>
      <c r="B32" s="146"/>
      <c r="C32" s="147"/>
      <c r="D32" s="69" t="s">
        <v>22</v>
      </c>
      <c r="E32" s="54">
        <f>E33+E34</f>
        <v>6840</v>
      </c>
      <c r="F32" s="54">
        <f t="shared" ref="F32:G32" si="8">F33+F34</f>
        <v>6840</v>
      </c>
      <c r="G32" s="54">
        <f t="shared" si="8"/>
        <v>6840</v>
      </c>
    </row>
    <row r="33" spans="1:7" x14ac:dyDescent="0.25">
      <c r="A33" s="142">
        <v>31</v>
      </c>
      <c r="B33" s="143"/>
      <c r="C33" s="144"/>
      <c r="D33" s="69" t="s">
        <v>112</v>
      </c>
      <c r="E33" s="54">
        <v>6440</v>
      </c>
      <c r="F33" s="54">
        <f>E33</f>
        <v>6440</v>
      </c>
      <c r="G33" s="54">
        <f>F33</f>
        <v>6440</v>
      </c>
    </row>
    <row r="34" spans="1:7" x14ac:dyDescent="0.25">
      <c r="A34" s="142">
        <v>32</v>
      </c>
      <c r="B34" s="143"/>
      <c r="C34" s="144"/>
      <c r="D34" s="69" t="s">
        <v>35</v>
      </c>
      <c r="E34" s="54">
        <v>400</v>
      </c>
      <c r="F34" s="54">
        <f>E34</f>
        <v>400</v>
      </c>
      <c r="G34" s="54">
        <f>F34</f>
        <v>400</v>
      </c>
    </row>
    <row r="35" spans="1:7" x14ac:dyDescent="0.25">
      <c r="A35" s="136" t="s">
        <v>113</v>
      </c>
      <c r="B35" s="137"/>
      <c r="C35" s="138"/>
      <c r="D35" s="73" t="s">
        <v>114</v>
      </c>
      <c r="E35" s="92">
        <f>E36</f>
        <v>1600</v>
      </c>
      <c r="F35" s="92">
        <f t="shared" ref="F35:G37" si="9">F36</f>
        <v>1600</v>
      </c>
      <c r="G35" s="92">
        <f t="shared" si="9"/>
        <v>1600</v>
      </c>
    </row>
    <row r="36" spans="1:7" x14ac:dyDescent="0.25">
      <c r="A36" s="139" t="s">
        <v>106</v>
      </c>
      <c r="B36" s="140"/>
      <c r="C36" s="141"/>
      <c r="D36" s="74" t="s">
        <v>18</v>
      </c>
      <c r="E36" s="54">
        <f>E37</f>
        <v>1600</v>
      </c>
      <c r="F36" s="54">
        <f t="shared" si="9"/>
        <v>1600</v>
      </c>
      <c r="G36" s="54">
        <f t="shared" si="9"/>
        <v>1600</v>
      </c>
    </row>
    <row r="37" spans="1:7" x14ac:dyDescent="0.25">
      <c r="A37" s="145">
        <v>3</v>
      </c>
      <c r="B37" s="146"/>
      <c r="C37" s="147"/>
      <c r="D37" s="69" t="s">
        <v>22</v>
      </c>
      <c r="E37" s="54">
        <f>E38</f>
        <v>1600</v>
      </c>
      <c r="F37" s="54">
        <f t="shared" si="9"/>
        <v>1600</v>
      </c>
      <c r="G37" s="54">
        <f t="shared" si="9"/>
        <v>1600</v>
      </c>
    </row>
    <row r="38" spans="1:7" x14ac:dyDescent="0.25">
      <c r="A38" s="142">
        <v>32</v>
      </c>
      <c r="B38" s="143"/>
      <c r="C38" s="144"/>
      <c r="D38" s="69" t="s">
        <v>35</v>
      </c>
      <c r="E38" s="54">
        <v>1600</v>
      </c>
      <c r="F38" s="54">
        <v>1600</v>
      </c>
      <c r="G38" s="54">
        <v>1600</v>
      </c>
    </row>
    <row r="39" spans="1:7" x14ac:dyDescent="0.25">
      <c r="A39" s="136" t="s">
        <v>115</v>
      </c>
      <c r="B39" s="137"/>
      <c r="C39" s="138"/>
      <c r="D39" s="73" t="s">
        <v>116</v>
      </c>
      <c r="E39" s="92">
        <f>E40</f>
        <v>1000</v>
      </c>
      <c r="F39" s="92">
        <f t="shared" ref="F39:G40" si="10">F40</f>
        <v>1000</v>
      </c>
      <c r="G39" s="92">
        <f t="shared" si="10"/>
        <v>1000</v>
      </c>
    </row>
    <row r="40" spans="1:7" x14ac:dyDescent="0.25">
      <c r="A40" s="139" t="s">
        <v>106</v>
      </c>
      <c r="B40" s="140"/>
      <c r="C40" s="141"/>
      <c r="D40" s="74" t="s">
        <v>18</v>
      </c>
      <c r="E40" s="54">
        <f>E41</f>
        <v>1000</v>
      </c>
      <c r="F40" s="54">
        <f t="shared" si="10"/>
        <v>1000</v>
      </c>
      <c r="G40" s="54">
        <f t="shared" si="10"/>
        <v>1000</v>
      </c>
    </row>
    <row r="41" spans="1:7" x14ac:dyDescent="0.25">
      <c r="A41" s="145">
        <v>3</v>
      </c>
      <c r="B41" s="146"/>
      <c r="C41" s="147"/>
      <c r="D41" s="69" t="s">
        <v>22</v>
      </c>
      <c r="E41" s="54">
        <f>E42</f>
        <v>1000</v>
      </c>
      <c r="F41" s="54">
        <f>F42</f>
        <v>1000</v>
      </c>
      <c r="G41" s="54">
        <f>G42</f>
        <v>1000</v>
      </c>
    </row>
    <row r="42" spans="1:7" x14ac:dyDescent="0.25">
      <c r="A42" s="142">
        <v>32</v>
      </c>
      <c r="B42" s="143"/>
      <c r="C42" s="144"/>
      <c r="D42" s="69" t="s">
        <v>35</v>
      </c>
      <c r="E42" s="54">
        <v>1000</v>
      </c>
      <c r="F42" s="54">
        <v>1000</v>
      </c>
      <c r="G42" s="54">
        <v>1000</v>
      </c>
    </row>
    <row r="43" spans="1:7" ht="45" x14ac:dyDescent="0.25">
      <c r="A43" s="131" t="s">
        <v>103</v>
      </c>
      <c r="B43" s="132"/>
      <c r="C43" s="133"/>
      <c r="D43" s="99" t="s">
        <v>104</v>
      </c>
      <c r="E43" s="100">
        <f>E44</f>
        <v>686060</v>
      </c>
      <c r="F43" s="100">
        <f t="shared" ref="F43:G43" si="11">F44</f>
        <v>688060</v>
      </c>
      <c r="G43" s="100">
        <f t="shared" si="11"/>
        <v>690960</v>
      </c>
    </row>
    <row r="44" spans="1:7" ht="30" x14ac:dyDescent="0.25">
      <c r="A44" s="131" t="s">
        <v>117</v>
      </c>
      <c r="B44" s="132"/>
      <c r="C44" s="133"/>
      <c r="D44" s="99" t="s">
        <v>118</v>
      </c>
      <c r="E44" s="100">
        <f>E45+E50+E55+E60+E68+E73</f>
        <v>686060</v>
      </c>
      <c r="F44" s="100">
        <f t="shared" ref="F44:G44" si="12">F45+F50+F55+F60+F68+F73</f>
        <v>688060</v>
      </c>
      <c r="G44" s="100">
        <f t="shared" si="12"/>
        <v>690960</v>
      </c>
    </row>
    <row r="45" spans="1:7" x14ac:dyDescent="0.25">
      <c r="A45" s="148" t="s">
        <v>119</v>
      </c>
      <c r="B45" s="149"/>
      <c r="C45" s="150"/>
      <c r="D45" s="101" t="s">
        <v>58</v>
      </c>
      <c r="E45" s="92">
        <f>E46+E48</f>
        <v>650</v>
      </c>
      <c r="F45" s="92">
        <f t="shared" ref="F45:G45" si="13">F46+F48</f>
        <v>650</v>
      </c>
      <c r="G45" s="92">
        <f t="shared" si="13"/>
        <v>650</v>
      </c>
    </row>
    <row r="46" spans="1:7" x14ac:dyDescent="0.25">
      <c r="A46" s="145">
        <v>3</v>
      </c>
      <c r="B46" s="146"/>
      <c r="C46" s="147"/>
      <c r="D46" s="69" t="s">
        <v>22</v>
      </c>
      <c r="E46" s="54">
        <f>E47</f>
        <v>650</v>
      </c>
      <c r="F46" s="54">
        <f>F47</f>
        <v>650</v>
      </c>
      <c r="G46" s="54">
        <f>G47</f>
        <v>650</v>
      </c>
    </row>
    <row r="47" spans="1:7" x14ac:dyDescent="0.25">
      <c r="A47" s="142">
        <v>32</v>
      </c>
      <c r="B47" s="143"/>
      <c r="C47" s="144"/>
      <c r="D47" s="69" t="s">
        <v>35</v>
      </c>
      <c r="E47" s="54">
        <v>650</v>
      </c>
      <c r="F47" s="54">
        <v>650</v>
      </c>
      <c r="G47" s="54">
        <v>650</v>
      </c>
    </row>
    <row r="48" spans="1:7" ht="25.5" hidden="1" x14ac:dyDescent="0.25">
      <c r="A48" s="145">
        <v>4</v>
      </c>
      <c r="B48" s="146"/>
      <c r="C48" s="147"/>
      <c r="D48" s="69" t="s">
        <v>120</v>
      </c>
      <c r="E48" s="54">
        <f>E49</f>
        <v>0</v>
      </c>
      <c r="F48" s="54">
        <f>F49</f>
        <v>0</v>
      </c>
      <c r="G48" s="54">
        <f>G49</f>
        <v>0</v>
      </c>
    </row>
    <row r="49" spans="1:7" ht="25.5" hidden="1" x14ac:dyDescent="0.25">
      <c r="A49" s="142">
        <v>42</v>
      </c>
      <c r="B49" s="143"/>
      <c r="C49" s="144"/>
      <c r="D49" s="69" t="s">
        <v>51</v>
      </c>
      <c r="E49" s="54"/>
      <c r="F49" s="54"/>
      <c r="G49" s="55"/>
    </row>
    <row r="50" spans="1:7" x14ac:dyDescent="0.25">
      <c r="A50" s="148" t="s">
        <v>121</v>
      </c>
      <c r="B50" s="149"/>
      <c r="C50" s="150"/>
      <c r="D50" s="101" t="s">
        <v>39</v>
      </c>
      <c r="E50" s="92">
        <f>E51+E53</f>
        <v>150</v>
      </c>
      <c r="F50" s="92">
        <f t="shared" ref="F50:G50" si="14">F51+F53</f>
        <v>150</v>
      </c>
      <c r="G50" s="92">
        <f t="shared" si="14"/>
        <v>150</v>
      </c>
    </row>
    <row r="51" spans="1:7" x14ac:dyDescent="0.25">
      <c r="A51" s="145">
        <v>3</v>
      </c>
      <c r="B51" s="146"/>
      <c r="C51" s="147"/>
      <c r="D51" s="69" t="s">
        <v>22</v>
      </c>
      <c r="E51" s="54">
        <f>E52</f>
        <v>150</v>
      </c>
      <c r="F51" s="54">
        <f t="shared" ref="F51:G51" si="15">F52</f>
        <v>150</v>
      </c>
      <c r="G51" s="54">
        <f t="shared" si="15"/>
        <v>150</v>
      </c>
    </row>
    <row r="52" spans="1:7" x14ac:dyDescent="0.25">
      <c r="A52" s="142">
        <v>32</v>
      </c>
      <c r="B52" s="143"/>
      <c r="C52" s="144"/>
      <c r="D52" s="69" t="s">
        <v>35</v>
      </c>
      <c r="E52" s="54">
        <v>150</v>
      </c>
      <c r="F52" s="54">
        <v>150</v>
      </c>
      <c r="G52" s="54">
        <v>150</v>
      </c>
    </row>
    <row r="53" spans="1:7" ht="25.5" hidden="1" x14ac:dyDescent="0.25">
      <c r="A53" s="145">
        <v>4</v>
      </c>
      <c r="B53" s="146"/>
      <c r="C53" s="147"/>
      <c r="D53" s="69" t="s">
        <v>120</v>
      </c>
      <c r="E53" s="54">
        <f>E54</f>
        <v>0</v>
      </c>
      <c r="F53" s="54">
        <f>F54</f>
        <v>0</v>
      </c>
      <c r="G53" s="54">
        <f>G54</f>
        <v>0</v>
      </c>
    </row>
    <row r="54" spans="1:7" ht="25.5" hidden="1" x14ac:dyDescent="0.25">
      <c r="A54" s="142">
        <v>42</v>
      </c>
      <c r="B54" s="143"/>
      <c r="C54" s="144"/>
      <c r="D54" s="69" t="s">
        <v>51</v>
      </c>
      <c r="E54" s="54"/>
      <c r="F54" s="54"/>
      <c r="G54" s="55"/>
    </row>
    <row r="55" spans="1:7" x14ac:dyDescent="0.25">
      <c r="A55" s="148" t="s">
        <v>122</v>
      </c>
      <c r="B55" s="149"/>
      <c r="C55" s="150"/>
      <c r="D55" s="101" t="s">
        <v>65</v>
      </c>
      <c r="E55" s="92">
        <f>E56+E58</f>
        <v>30700</v>
      </c>
      <c r="F55" s="92">
        <f t="shared" ref="F55:G55" si="16">F56+F58</f>
        <v>28700</v>
      </c>
      <c r="G55" s="92">
        <f t="shared" si="16"/>
        <v>28700</v>
      </c>
    </row>
    <row r="56" spans="1:7" x14ac:dyDescent="0.25">
      <c r="A56" s="145">
        <v>3</v>
      </c>
      <c r="B56" s="146"/>
      <c r="C56" s="147"/>
      <c r="D56" s="69" t="s">
        <v>22</v>
      </c>
      <c r="E56" s="54">
        <f>E57</f>
        <v>28700</v>
      </c>
      <c r="F56" s="54">
        <f t="shared" ref="F56:G56" si="17">F57</f>
        <v>26700</v>
      </c>
      <c r="G56" s="54">
        <f t="shared" si="17"/>
        <v>26700</v>
      </c>
    </row>
    <row r="57" spans="1:7" x14ac:dyDescent="0.25">
      <c r="A57" s="142">
        <v>32</v>
      </c>
      <c r="B57" s="143"/>
      <c r="C57" s="144"/>
      <c r="D57" s="69" t="s">
        <v>35</v>
      </c>
      <c r="E57" s="54">
        <v>28700</v>
      </c>
      <c r="F57" s="54">
        <v>26700</v>
      </c>
      <c r="G57" s="55">
        <v>26700</v>
      </c>
    </row>
    <row r="58" spans="1:7" ht="25.5" x14ac:dyDescent="0.25">
      <c r="A58" s="145">
        <v>4</v>
      </c>
      <c r="B58" s="146"/>
      <c r="C58" s="147"/>
      <c r="D58" s="69" t="s">
        <v>120</v>
      </c>
      <c r="E58" s="54">
        <f>E59</f>
        <v>2000</v>
      </c>
      <c r="F58" s="54">
        <f>F59</f>
        <v>2000</v>
      </c>
      <c r="G58" s="54">
        <f>G59</f>
        <v>2000</v>
      </c>
    </row>
    <row r="59" spans="1:7" ht="25.5" x14ac:dyDescent="0.25">
      <c r="A59" s="142">
        <v>42</v>
      </c>
      <c r="B59" s="143"/>
      <c r="C59" s="144"/>
      <c r="D59" s="69" t="s">
        <v>51</v>
      </c>
      <c r="E59" s="54">
        <v>2000</v>
      </c>
      <c r="F59" s="54">
        <v>2000</v>
      </c>
      <c r="G59" s="54">
        <v>2000</v>
      </c>
    </row>
    <row r="60" spans="1:7" x14ac:dyDescent="0.25">
      <c r="A60" s="148" t="s">
        <v>123</v>
      </c>
      <c r="B60" s="149"/>
      <c r="C60" s="150"/>
      <c r="D60" s="101" t="s">
        <v>124</v>
      </c>
      <c r="E60" s="92">
        <f>E61+E66</f>
        <v>644860</v>
      </c>
      <c r="F60" s="92">
        <f t="shared" ref="F60:G60" si="18">F61+F66</f>
        <v>649360</v>
      </c>
      <c r="G60" s="92">
        <f t="shared" si="18"/>
        <v>652260</v>
      </c>
    </row>
    <row r="61" spans="1:7" x14ac:dyDescent="0.25">
      <c r="A61" s="145">
        <v>3</v>
      </c>
      <c r="B61" s="146"/>
      <c r="C61" s="147"/>
      <c r="D61" s="69" t="s">
        <v>22</v>
      </c>
      <c r="E61" s="54">
        <f>E62+E63+E65+E64</f>
        <v>643260</v>
      </c>
      <c r="F61" s="54">
        <f t="shared" ref="F61:G61" si="19">F62+F63+F65</f>
        <v>647760</v>
      </c>
      <c r="G61" s="54">
        <f t="shared" si="19"/>
        <v>650660</v>
      </c>
    </row>
    <row r="62" spans="1:7" x14ac:dyDescent="0.25">
      <c r="A62" s="142">
        <v>31</v>
      </c>
      <c r="B62" s="143"/>
      <c r="C62" s="144"/>
      <c r="D62" s="69" t="s">
        <v>112</v>
      </c>
      <c r="E62" s="54">
        <v>593460</v>
      </c>
      <c r="F62" s="54">
        <v>597960</v>
      </c>
      <c r="G62" s="54">
        <v>600660</v>
      </c>
    </row>
    <row r="63" spans="1:7" x14ac:dyDescent="0.25">
      <c r="A63" s="142">
        <v>32</v>
      </c>
      <c r="B63" s="143"/>
      <c r="C63" s="144"/>
      <c r="D63" s="69" t="s">
        <v>35</v>
      </c>
      <c r="E63" s="54">
        <v>41700</v>
      </c>
      <c r="F63" s="54">
        <v>41800</v>
      </c>
      <c r="G63" s="54">
        <v>42000</v>
      </c>
    </row>
    <row r="64" spans="1:7" x14ac:dyDescent="0.25">
      <c r="A64" s="78">
        <v>34</v>
      </c>
      <c r="B64" s="79"/>
      <c r="C64" s="80"/>
      <c r="D64" s="77" t="s">
        <v>67</v>
      </c>
      <c r="E64" s="54">
        <v>100</v>
      </c>
      <c r="F64" s="54"/>
      <c r="G64" s="55"/>
    </row>
    <row r="65" spans="1:7" ht="38.25" x14ac:dyDescent="0.25">
      <c r="A65" s="70">
        <v>37</v>
      </c>
      <c r="B65" s="71"/>
      <c r="C65" s="72"/>
      <c r="D65" s="69" t="s">
        <v>125</v>
      </c>
      <c r="E65" s="54">
        <v>8000</v>
      </c>
      <c r="F65" s="54">
        <v>8000</v>
      </c>
      <c r="G65" s="54">
        <v>8000</v>
      </c>
    </row>
    <row r="66" spans="1:7" ht="25.5" x14ac:dyDescent="0.25">
      <c r="A66" s="145">
        <v>4</v>
      </c>
      <c r="B66" s="146"/>
      <c r="C66" s="147"/>
      <c r="D66" s="69" t="s">
        <v>120</v>
      </c>
      <c r="E66" s="54">
        <f>E67</f>
        <v>1600</v>
      </c>
      <c r="F66" s="54">
        <f>F67</f>
        <v>1600</v>
      </c>
      <c r="G66" s="54">
        <f>G67</f>
        <v>1600</v>
      </c>
    </row>
    <row r="67" spans="1:7" ht="25.5" x14ac:dyDescent="0.25">
      <c r="A67" s="142">
        <v>42</v>
      </c>
      <c r="B67" s="143"/>
      <c r="C67" s="144"/>
      <c r="D67" s="69" t="s">
        <v>51</v>
      </c>
      <c r="E67" s="54">
        <v>1600</v>
      </c>
      <c r="F67" s="54">
        <v>1600</v>
      </c>
      <c r="G67" s="54">
        <v>1600</v>
      </c>
    </row>
    <row r="68" spans="1:7" hidden="1" x14ac:dyDescent="0.25">
      <c r="A68" s="148" t="s">
        <v>126</v>
      </c>
      <c r="B68" s="149"/>
      <c r="C68" s="150"/>
      <c r="D68" s="101" t="s">
        <v>127</v>
      </c>
      <c r="E68" s="92">
        <f>E69+E71</f>
        <v>0</v>
      </c>
      <c r="F68" s="92">
        <f t="shared" ref="F68:G68" si="20">F69+F71</f>
        <v>0</v>
      </c>
      <c r="G68" s="92">
        <f t="shared" si="20"/>
        <v>0</v>
      </c>
    </row>
    <row r="69" spans="1:7" hidden="1" x14ac:dyDescent="0.25">
      <c r="A69" s="145">
        <v>3</v>
      </c>
      <c r="B69" s="146"/>
      <c r="C69" s="147"/>
      <c r="D69" s="69" t="s">
        <v>22</v>
      </c>
      <c r="E69" s="54">
        <f>E70</f>
        <v>0</v>
      </c>
      <c r="F69" s="54">
        <f t="shared" ref="F69:G69" si="21">F70</f>
        <v>0</v>
      </c>
      <c r="G69" s="54">
        <f t="shared" si="21"/>
        <v>0</v>
      </c>
    </row>
    <row r="70" spans="1:7" hidden="1" x14ac:dyDescent="0.25">
      <c r="A70" s="142">
        <v>32</v>
      </c>
      <c r="B70" s="143"/>
      <c r="C70" s="144"/>
      <c r="D70" s="69" t="s">
        <v>35</v>
      </c>
      <c r="E70" s="54"/>
      <c r="F70" s="54"/>
      <c r="G70" s="55"/>
    </row>
    <row r="71" spans="1:7" ht="25.5" hidden="1" x14ac:dyDescent="0.25">
      <c r="A71" s="145">
        <v>4</v>
      </c>
      <c r="B71" s="146"/>
      <c r="C71" s="147"/>
      <c r="D71" s="69" t="s">
        <v>120</v>
      </c>
      <c r="E71" s="54">
        <f>E72</f>
        <v>0</v>
      </c>
      <c r="F71" s="54">
        <f>F72</f>
        <v>0</v>
      </c>
      <c r="G71" s="54">
        <f>G72</f>
        <v>0</v>
      </c>
    </row>
    <row r="72" spans="1:7" ht="25.5" hidden="1" x14ac:dyDescent="0.25">
      <c r="A72" s="142">
        <v>42</v>
      </c>
      <c r="B72" s="143"/>
      <c r="C72" s="144"/>
      <c r="D72" s="69" t="s">
        <v>51</v>
      </c>
      <c r="E72" s="54"/>
      <c r="F72" s="54"/>
      <c r="G72" s="55"/>
    </row>
    <row r="73" spans="1:7" x14ac:dyDescent="0.25">
      <c r="A73" s="148" t="s">
        <v>128</v>
      </c>
      <c r="B73" s="149"/>
      <c r="C73" s="150"/>
      <c r="D73" s="101" t="s">
        <v>129</v>
      </c>
      <c r="E73" s="92">
        <f>E74+E77</f>
        <v>9700</v>
      </c>
      <c r="F73" s="92">
        <f>F74+F77</f>
        <v>9200</v>
      </c>
      <c r="G73" s="92">
        <f>G74+G77</f>
        <v>9200</v>
      </c>
    </row>
    <row r="74" spans="1:7" x14ac:dyDescent="0.25">
      <c r="A74" s="145">
        <v>3</v>
      </c>
      <c r="B74" s="146"/>
      <c r="C74" s="147"/>
      <c r="D74" s="69" t="s">
        <v>22</v>
      </c>
      <c r="E74" s="54">
        <f>E75+E76</f>
        <v>9700</v>
      </c>
      <c r="F74" s="54">
        <f t="shared" ref="F74:G74" si="22">F75+F76</f>
        <v>9200</v>
      </c>
      <c r="G74" s="54">
        <f t="shared" si="22"/>
        <v>9200</v>
      </c>
    </row>
    <row r="75" spans="1:7" hidden="1" x14ac:dyDescent="0.25">
      <c r="A75" s="142">
        <v>31</v>
      </c>
      <c r="B75" s="143"/>
      <c r="C75" s="144"/>
      <c r="D75" s="69" t="s">
        <v>112</v>
      </c>
      <c r="E75" s="54"/>
      <c r="F75" s="54"/>
      <c r="G75" s="54"/>
    </row>
    <row r="76" spans="1:7" x14ac:dyDescent="0.25">
      <c r="A76" s="142">
        <v>32</v>
      </c>
      <c r="B76" s="143"/>
      <c r="C76" s="144"/>
      <c r="D76" s="69" t="s">
        <v>35</v>
      </c>
      <c r="E76" s="54">
        <v>9700</v>
      </c>
      <c r="F76" s="54">
        <v>9200</v>
      </c>
      <c r="G76" s="55">
        <v>9200</v>
      </c>
    </row>
    <row r="77" spans="1:7" ht="25.5" hidden="1" x14ac:dyDescent="0.25">
      <c r="A77" s="145">
        <v>4</v>
      </c>
      <c r="B77" s="146"/>
      <c r="C77" s="147"/>
      <c r="D77" s="69" t="s">
        <v>120</v>
      </c>
      <c r="E77" s="54">
        <f>E78</f>
        <v>0</v>
      </c>
      <c r="F77" s="54">
        <f>F78</f>
        <v>0</v>
      </c>
      <c r="G77" s="54">
        <f>G78</f>
        <v>0</v>
      </c>
    </row>
    <row r="78" spans="1:7" ht="25.5" hidden="1" x14ac:dyDescent="0.25">
      <c r="A78" s="142">
        <v>42</v>
      </c>
      <c r="B78" s="143"/>
      <c r="C78" s="144"/>
      <c r="D78" s="69" t="s">
        <v>51</v>
      </c>
      <c r="E78" s="54"/>
      <c r="F78" s="54"/>
      <c r="G78" s="55"/>
    </row>
  </sheetData>
  <mergeCells count="74">
    <mergeCell ref="A77:C77"/>
    <mergeCell ref="A78:C78"/>
    <mergeCell ref="A72:C72"/>
    <mergeCell ref="A73:C73"/>
    <mergeCell ref="A74:C74"/>
    <mergeCell ref="A75:C75"/>
    <mergeCell ref="A76:C7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6:C66"/>
    <mergeCell ref="A55:C55"/>
    <mergeCell ref="A56:C56"/>
    <mergeCell ref="A57:C57"/>
    <mergeCell ref="A58:C58"/>
    <mergeCell ref="A59:C59"/>
    <mergeCell ref="A50:C50"/>
    <mergeCell ref="A51:C51"/>
    <mergeCell ref="A52:C52"/>
    <mergeCell ref="A53:C53"/>
    <mergeCell ref="A54:C54"/>
    <mergeCell ref="A45:C45"/>
    <mergeCell ref="A46:C46"/>
    <mergeCell ref="A47:C47"/>
    <mergeCell ref="A48:C48"/>
    <mergeCell ref="A49:C49"/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28:C28"/>
    <mergeCell ref="A29:C29"/>
    <mergeCell ref="A24:C24"/>
    <mergeCell ref="A23:C23"/>
    <mergeCell ref="A22:C22"/>
    <mergeCell ref="A20:C20"/>
    <mergeCell ref="A21:C21"/>
    <mergeCell ref="A25:C25"/>
    <mergeCell ref="A26:C26"/>
    <mergeCell ref="A27:C27"/>
    <mergeCell ref="A18:C18"/>
    <mergeCell ref="A19:C19"/>
    <mergeCell ref="A12:C12"/>
    <mergeCell ref="A13:C13"/>
    <mergeCell ref="A14:C14"/>
    <mergeCell ref="A15:C15"/>
    <mergeCell ref="A17:C17"/>
    <mergeCell ref="A8:C8"/>
    <mergeCell ref="A9:C9"/>
    <mergeCell ref="A11:C11"/>
    <mergeCell ref="A10:C10"/>
    <mergeCell ref="A16:C16"/>
    <mergeCell ref="A6:C6"/>
    <mergeCell ref="A7:C7"/>
    <mergeCell ref="A1:G1"/>
    <mergeCell ref="A3:G3"/>
    <mergeCell ref="A5:C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2022-10-31T10:42:21Z</cp:lastPrinted>
  <dcterms:created xsi:type="dcterms:W3CDTF">2022-08-12T12:51:27Z</dcterms:created>
  <dcterms:modified xsi:type="dcterms:W3CDTF">2022-11-08T12:29:46Z</dcterms:modified>
</cp:coreProperties>
</file>