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PRIHODA'!$2:$2</definedName>
    <definedName name="_xlnm.Print_Area" localSheetId="0">'OPĆI DIO'!$A$2:$H$24</definedName>
    <definedName name="_xlnm.Print_Area" localSheetId="1">'PLAN PRIHODA'!$A$2:$H$44</definedName>
  </definedNames>
  <calcPr fullCalcOnLoad="1"/>
</workbook>
</file>

<file path=xl/sharedStrings.xml><?xml version="1.0" encoding="utf-8"?>
<sst xmlns="http://schemas.openxmlformats.org/spreadsheetml/2006/main" count="112" uniqueCount="74">
  <si>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</si>
  <si>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</si>
  <si>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</si>
  <si>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</si>
  <si>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</si>
  <si>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</si>
  <si>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</si>
  <si>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</si>
  <si>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</si>
  <si>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</si>
  <si>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</si>
  <si>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</si>
  <si>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</si>
  <si>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</si>
  <si>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</si>
  <si>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</si>
  <si>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</si>
  <si>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</si>
  <si>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</si>
  <si>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</si>
  <si>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Donacije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</si>
  <si>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</si>
  <si>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</si>
  <si>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</si>
  <si>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</si>
  <si>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</si>
  <si>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</si>
  <si>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</si>
  <si>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</si>
  <si>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</si>
  <si>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</si>
  <si>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Financijski plan - Plan rashoda i izdataka</t>
  </si>
  <si>
    <t>Korisnik proračuna</t>
  </si>
  <si>
    <t>(proračunski/izvanproračunski)</t>
  </si>
  <si>
    <t>Prihodi i primici</t>
  </si>
  <si>
    <t>Vlastiti prihodi - Prihodi ostvareni obavljanjem osnovnih i ostalih poslova vlastite djelatnosti</t>
  </si>
  <si>
    <t>Prihodi od prodaje ili zamjene nefinancijjske imovine i naknade s naslova osiguranja</t>
  </si>
  <si>
    <t>Namjenski primici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</si>
  <si>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</si>
  <si>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</si>
  <si>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</si>
  <si>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</si>
  <si>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
rashoda/
izdatka</t>
  </si>
  <si>
    <t>Naziv računa</t>
  </si>
  <si>
    <t>Prihodi od prodaje ili zamjene nefin. imovine i naknade s naslova osig.</t>
  </si>
  <si>
    <t>….</t>
  </si>
  <si>
    <t>UKUPNO A/Tpr./Kpr.</t>
  </si>
  <si>
    <t>Sveukupno KP</t>
  </si>
  <si>
    <t>Procjena 
2019.</t>
  </si>
  <si>
    <t>PROCJENA
2019.</t>
  </si>
  <si>
    <t>PRILOG 1</t>
  </si>
  <si>
    <t>Plan 
2018.</t>
  </si>
  <si>
    <t>Procjena 
2020.</t>
  </si>
  <si>
    <t>PLAN 
2018.</t>
  </si>
  <si>
    <t>PROCJENA
2020.</t>
  </si>
  <si>
    <t>2020.</t>
  </si>
  <si>
    <t>Prijedlog plana 
za 2018.</t>
  </si>
  <si>
    <t>Projekcija plana
za 2019.</t>
  </si>
  <si>
    <t>Projekcija plana 
za 2020.</t>
  </si>
  <si>
    <t>Plaće (bruto)</t>
  </si>
  <si>
    <t>Ostali rashodi za zaposlene</t>
  </si>
  <si>
    <t>Doprinosi na plaće</t>
  </si>
  <si>
    <t>Rashodi za zaposlene</t>
  </si>
  <si>
    <t>Materijali rashodi</t>
  </si>
  <si>
    <t>Naknade troškova zaposelnima</t>
  </si>
  <si>
    <t>Rashodi za usluge</t>
  </si>
  <si>
    <t>Ostali nespomenuti rashodi</t>
  </si>
  <si>
    <t>Ostali financijski rashodi</t>
  </si>
  <si>
    <t>financijski rashodi</t>
  </si>
  <si>
    <t>Rashodi za materijal i energiju</t>
  </si>
  <si>
    <t>Ukupno prihodi i primici za 2020.</t>
  </si>
  <si>
    <r>
      <t>PRIJEDLOG FINANCIJSKOG PLANA (</t>
    </r>
    <r>
      <rPr>
        <b/>
        <i/>
        <sz val="10"/>
        <color indexed="8"/>
        <rFont val="Arial"/>
        <family val="2"/>
      </rPr>
      <t>OŠ ANTUNA MIHANOVIĆA PETROVSKO</t>
    </r>
    <r>
      <rPr>
        <b/>
        <sz val="14"/>
        <color indexed="8"/>
        <rFont val="Arial"/>
        <family val="2"/>
      </rPr>
      <t>)  ZA 2018. I                                                                                                                                                PROJEKCIJA PLANA ZA  2019. I 2020. GODINU</t>
    </r>
  </si>
  <si>
    <t>Rashodi za nabavku proizvedene dugotrajene imovine</t>
  </si>
  <si>
    <t>Knjige u knjižnici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</si>
</sst>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(* #,##0.00_);_(* \(#,##0.00\);_(* &quot;-&quot;??_);_(@_)"/>
    <numFmt numFmtId="179" formatCode="#,##0_ ;\-#,##0\ 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2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3" xfId="0" applyNumberFormat="1" applyFont="1" applyBorder="1" applyAlignment="1">
      <alignment wrapText="1"/>
    </xf>
    <xf numFmtId="1" fontId="21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7" xfId="0" applyFont="1" applyBorder="1" applyAlignment="1" quotePrefix="1">
      <alignment horizontal="left" vertical="center" wrapText="1"/>
    </xf>
    <xf numFmtId="0" fontId="29" fillId="0" borderId="17" xfId="0" applyFont="1" applyBorder="1" applyAlignment="1" quotePrefix="1">
      <alignment horizontal="center" vertical="center" wrapText="1"/>
    </xf>
    <xf numFmtId="0" fontId="26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35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center" wrapText="1"/>
    </xf>
    <xf numFmtId="0" fontId="33" fillId="0" borderId="17" xfId="0" applyNumberFormat="1" applyFont="1" applyFill="1" applyBorder="1" applyAlignment="1" applyProtection="1" quotePrefix="1">
      <alignment horizontal="left"/>
      <protection/>
    </xf>
    <xf numFmtId="0" fontId="26" fillId="0" borderId="36" xfId="0" applyNumberFormat="1" applyFont="1" applyFill="1" applyBorder="1" applyAlignment="1" applyProtection="1">
      <alignment horizontal="center" wrapText="1"/>
      <protection/>
    </xf>
    <xf numFmtId="0" fontId="26" fillId="0" borderId="36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right"/>
    </xf>
    <xf numFmtId="3" fontId="33" fillId="0" borderId="36" xfId="0" applyNumberFormat="1" applyFont="1" applyFill="1" applyBorder="1" applyAlignment="1" applyProtection="1">
      <alignment horizontal="righ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3" fontId="33" fillId="0" borderId="35" xfId="0" applyNumberFormat="1" applyFont="1" applyBorder="1" applyAlignment="1">
      <alignment horizontal="right"/>
    </xf>
    <xf numFmtId="0" fontId="33" fillId="0" borderId="17" xfId="0" applyFont="1" applyBorder="1" applyAlignment="1" quotePrefix="1">
      <alignment horizontal="left"/>
    </xf>
    <xf numFmtId="0" fontId="33" fillId="0" borderId="17" xfId="0" applyNumberFormat="1" applyFont="1" applyFill="1" applyBorder="1" applyAlignment="1" applyProtection="1">
      <alignment wrapText="1"/>
      <protection/>
    </xf>
    <xf numFmtId="0" fontId="35" fillId="0" borderId="17" xfId="0" applyNumberFormat="1" applyFont="1" applyFill="1" applyBorder="1" applyAlignment="1" applyProtection="1">
      <alignment horizontal="center" wrapText="1"/>
      <protection/>
    </xf>
    <xf numFmtId="0" fontId="34" fillId="0" borderId="36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37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/>
    </xf>
    <xf numFmtId="3" fontId="39" fillId="0" borderId="38" xfId="0" applyNumberFormat="1" applyFont="1" applyBorder="1" applyAlignment="1" quotePrefix="1">
      <alignment horizontal="left"/>
    </xf>
    <xf numFmtId="3" fontId="40" fillId="0" borderId="39" xfId="0" applyNumberFormat="1" applyFont="1" applyBorder="1" applyAlignment="1">
      <alignment/>
    </xf>
    <xf numFmtId="3" fontId="40" fillId="0" borderId="39" xfId="0" applyNumberFormat="1" applyFont="1" applyBorder="1" applyAlignment="1">
      <alignment wrapText="1"/>
    </xf>
    <xf numFmtId="3" fontId="40" fillId="0" borderId="0" xfId="0" applyNumberFormat="1" applyFont="1" applyAlignment="1">
      <alignment horizontal="left"/>
    </xf>
    <xf numFmtId="3" fontId="40" fillId="0" borderId="0" xfId="0" applyNumberFormat="1" applyFont="1" applyAlignment="1">
      <alignment wrapText="1"/>
    </xf>
    <xf numFmtId="3" fontId="39" fillId="0" borderId="0" xfId="0" applyNumberFormat="1" applyFont="1" applyAlignment="1" quotePrefix="1">
      <alignment horizontal="left"/>
    </xf>
    <xf numFmtId="3" fontId="41" fillId="0" borderId="40" xfId="0" applyNumberFormat="1" applyFont="1" applyBorder="1" applyAlignment="1">
      <alignment horizontal="left"/>
    </xf>
    <xf numFmtId="0" fontId="40" fillId="0" borderId="40" xfId="0" applyNumberFormat="1" applyFont="1" applyBorder="1" applyAlignment="1">
      <alignment/>
    </xf>
    <xf numFmtId="3" fontId="40" fillId="0" borderId="41" xfId="0" applyNumberFormat="1" applyFont="1" applyBorder="1" applyAlignment="1">
      <alignment/>
    </xf>
    <xf numFmtId="3" fontId="39" fillId="0" borderId="42" xfId="0" applyNumberFormat="1" applyFont="1" applyBorder="1" applyAlignment="1">
      <alignment horizontal="center" vertical="center" wrapText="1"/>
    </xf>
    <xf numFmtId="3" fontId="41" fillId="0" borderId="43" xfId="0" applyNumberFormat="1" applyFont="1" applyBorder="1" applyAlignment="1">
      <alignment horizontal="left"/>
    </xf>
    <xf numFmtId="3" fontId="39" fillId="0" borderId="43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horizontal="center" vertical="center" wrapText="1"/>
    </xf>
    <xf numFmtId="3" fontId="39" fillId="0" borderId="44" xfId="0" applyNumberFormat="1" applyFont="1" applyBorder="1" applyAlignment="1">
      <alignment horizontal="center" vertical="center" wrapText="1"/>
    </xf>
    <xf numFmtId="3" fontId="39" fillId="0" borderId="45" xfId="0" applyNumberFormat="1" applyFont="1" applyBorder="1" applyAlignment="1">
      <alignment horizontal="center" vertical="center" wrapText="1"/>
    </xf>
    <xf numFmtId="171" fontId="39" fillId="0" borderId="46" xfId="97" applyFont="1" applyBorder="1" applyAlignment="1">
      <alignment wrapText="1"/>
    </xf>
    <xf numFmtId="3" fontId="39" fillId="0" borderId="46" xfId="0" applyNumberFormat="1" applyFont="1" applyBorder="1" applyAlignment="1">
      <alignment/>
    </xf>
    <xf numFmtId="171" fontId="40" fillId="0" borderId="46" xfId="97" applyFont="1" applyBorder="1" applyAlignment="1">
      <alignment/>
    </xf>
    <xf numFmtId="3" fontId="39" fillId="0" borderId="40" xfId="0" applyNumberFormat="1" applyFont="1" applyBorder="1" applyAlignment="1">
      <alignment horizontal="left"/>
    </xf>
    <xf numFmtId="3" fontId="39" fillId="0" borderId="40" xfId="0" applyNumberFormat="1" applyFont="1" applyBorder="1" applyAlignment="1">
      <alignment/>
    </xf>
    <xf numFmtId="171" fontId="39" fillId="0" borderId="40" xfId="97" applyFont="1" applyBorder="1" applyAlignment="1">
      <alignment/>
    </xf>
    <xf numFmtId="3" fontId="40" fillId="0" borderId="0" xfId="0" applyNumberFormat="1" applyFont="1" applyFill="1" applyBorder="1" applyAlignment="1" quotePrefix="1">
      <alignment horizontal="left"/>
    </xf>
    <xf numFmtId="3" fontId="39" fillId="0" borderId="0" xfId="0" applyNumberFormat="1" applyFont="1" applyBorder="1" applyAlignment="1">
      <alignment/>
    </xf>
    <xf numFmtId="3" fontId="40" fillId="0" borderId="43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3" fontId="40" fillId="0" borderId="0" xfId="0" applyNumberFormat="1" applyFont="1" applyBorder="1" applyAlignment="1" quotePrefix="1">
      <alignment horizontal="left"/>
    </xf>
    <xf numFmtId="3" fontId="39" fillId="0" borderId="0" xfId="0" applyNumberFormat="1" applyFont="1" applyBorder="1" applyAlignment="1" quotePrefix="1">
      <alignment horizontal="left"/>
    </xf>
    <xf numFmtId="3" fontId="39" fillId="0" borderId="17" xfId="0" applyNumberFormat="1" applyFont="1" applyBorder="1" applyAlignment="1" quotePrefix="1">
      <alignment horizontal="left"/>
    </xf>
    <xf numFmtId="3" fontId="40" fillId="0" borderId="0" xfId="0" applyNumberFormat="1" applyFont="1" applyAlignment="1" quotePrefix="1">
      <alignment horizontal="left"/>
    </xf>
    <xf numFmtId="3" fontId="40" fillId="0" borderId="38" xfId="0" applyNumberFormat="1" applyFont="1" applyBorder="1" applyAlignment="1">
      <alignment/>
    </xf>
    <xf numFmtId="3" fontId="41" fillId="0" borderId="0" xfId="0" applyNumberFormat="1" applyFont="1" applyFill="1" applyBorder="1" applyAlignment="1" quotePrefix="1">
      <alignment horizontal="left"/>
    </xf>
    <xf numFmtId="3" fontId="41" fillId="0" borderId="0" xfId="0" applyNumberFormat="1" applyFont="1" applyFill="1" applyBorder="1" applyAlignment="1" quotePrefix="1">
      <alignment horizontal="left" wrapText="1"/>
    </xf>
    <xf numFmtId="0" fontId="39" fillId="0" borderId="0" xfId="0" applyNumberFormat="1" applyFont="1" applyBorder="1" applyAlignment="1">
      <alignment horizontal="center"/>
    </xf>
    <xf numFmtId="0" fontId="39" fillId="0" borderId="38" xfId="0" applyNumberFormat="1" applyFont="1" applyBorder="1" applyAlignment="1">
      <alignment horizontal="center"/>
    </xf>
    <xf numFmtId="0" fontId="39" fillId="0" borderId="38" xfId="0" applyNumberFormat="1" applyFont="1" applyBorder="1" applyAlignment="1">
      <alignment horizontal="center" wrapText="1"/>
    </xf>
    <xf numFmtId="0" fontId="39" fillId="0" borderId="47" xfId="0" applyNumberFormat="1" applyFont="1" applyBorder="1" applyAlignment="1">
      <alignment horizontal="center"/>
    </xf>
    <xf numFmtId="0" fontId="39" fillId="0" borderId="17" xfId="0" applyNumberFormat="1" applyFont="1" applyBorder="1" applyAlignment="1">
      <alignment horizontal="center" vertical="center" wrapText="1"/>
    </xf>
    <xf numFmtId="3" fontId="39" fillId="0" borderId="17" xfId="0" applyNumberFormat="1" applyFont="1" applyBorder="1" applyAlignment="1">
      <alignment horizontal="center" vertical="center" wrapText="1"/>
    </xf>
    <xf numFmtId="3" fontId="39" fillId="0" borderId="17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 vertical="center"/>
    </xf>
    <xf numFmtId="0" fontId="40" fillId="0" borderId="48" xfId="0" applyNumberFormat="1" applyFont="1" applyBorder="1" applyAlignment="1">
      <alignment horizontal="center" vertical="center"/>
    </xf>
    <xf numFmtId="0" fontId="40" fillId="0" borderId="48" xfId="0" applyNumberFormat="1" applyFont="1" applyBorder="1" applyAlignment="1">
      <alignment vertical="center"/>
    </xf>
    <xf numFmtId="3" fontId="40" fillId="0" borderId="48" xfId="0" applyNumberFormat="1" applyFont="1" applyBorder="1" applyAlignment="1">
      <alignment vertical="center"/>
    </xf>
    <xf numFmtId="0" fontId="40" fillId="0" borderId="48" xfId="0" applyNumberFormat="1" applyFont="1" applyBorder="1" applyAlignment="1">
      <alignment horizontal="left" vertical="center"/>
    </xf>
    <xf numFmtId="0" fontId="40" fillId="0" borderId="48" xfId="0" applyNumberFormat="1" applyFont="1" applyBorder="1" applyAlignment="1" quotePrefix="1">
      <alignment horizontal="left" vertical="center"/>
    </xf>
    <xf numFmtId="0" fontId="39" fillId="0" borderId="48" xfId="0" applyNumberFormat="1" applyFont="1" applyBorder="1" applyAlignment="1">
      <alignment horizontal="center" vertical="center"/>
    </xf>
    <xf numFmtId="3" fontId="39" fillId="0" borderId="48" xfId="0" applyNumberFormat="1" applyFont="1" applyBorder="1" applyAlignment="1">
      <alignment vertical="center"/>
    </xf>
    <xf numFmtId="0" fontId="39" fillId="0" borderId="48" xfId="0" applyNumberFormat="1" applyFont="1" applyBorder="1" applyAlignment="1">
      <alignment vertical="center"/>
    </xf>
    <xf numFmtId="0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vertical="center"/>
    </xf>
    <xf numFmtId="3" fontId="40" fillId="0" borderId="0" xfId="0" applyNumberFormat="1" applyFont="1" applyAlignment="1">
      <alignment vertical="center"/>
    </xf>
    <xf numFmtId="0" fontId="40" fillId="0" borderId="17" xfId="0" applyNumberFormat="1" applyFont="1" applyBorder="1" applyAlignment="1">
      <alignment horizontal="center" vertical="center"/>
    </xf>
    <xf numFmtId="0" fontId="39" fillId="0" borderId="17" xfId="0" applyNumberFormat="1" applyFont="1" applyBorder="1" applyAlignment="1" quotePrefix="1">
      <alignment horizontal="left" vertical="center"/>
    </xf>
    <xf numFmtId="3" fontId="39" fillId="0" borderId="17" xfId="0" applyNumberFormat="1" applyFont="1" applyBorder="1" applyAlignment="1">
      <alignment vertical="center"/>
    </xf>
    <xf numFmtId="3" fontId="39" fillId="0" borderId="17" xfId="0" applyNumberFormat="1" applyFont="1" applyBorder="1" applyAlignment="1" quotePrefix="1">
      <alignment horizontal="center" vertical="center"/>
    </xf>
    <xf numFmtId="3" fontId="39" fillId="0" borderId="17" xfId="0" applyNumberFormat="1" applyFont="1" applyBorder="1" applyAlignment="1" quotePrefix="1">
      <alignment horizontal="left" vertical="center"/>
    </xf>
    <xf numFmtId="0" fontId="40" fillId="0" borderId="0" xfId="0" applyNumberFormat="1" applyFont="1" applyAlignment="1">
      <alignment horizontal="center"/>
    </xf>
    <xf numFmtId="0" fontId="40" fillId="0" borderId="0" xfId="0" applyNumberFormat="1" applyFont="1" applyAlignment="1">
      <alignment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4" fillId="34" borderId="0" xfId="0" applyNumberFormat="1" applyFont="1" applyFill="1" applyBorder="1" applyAlignment="1" applyProtection="1">
      <alignment horizontal="right" vertical="top"/>
      <protection/>
    </xf>
    <xf numFmtId="0" fontId="39" fillId="0" borderId="48" xfId="0" applyNumberFormat="1" applyFont="1" applyBorder="1" applyAlignment="1">
      <alignment horizontal="left" vertical="center"/>
    </xf>
    <xf numFmtId="179" fontId="40" fillId="0" borderId="49" xfId="97" applyNumberFormat="1" applyFont="1" applyBorder="1" applyAlignment="1">
      <alignment/>
    </xf>
    <xf numFmtId="179" fontId="40" fillId="0" borderId="46" xfId="97" applyNumberFormat="1" applyFont="1" applyBorder="1" applyAlignment="1">
      <alignment/>
    </xf>
    <xf numFmtId="179" fontId="39" fillId="0" borderId="40" xfId="97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0" fontId="43" fillId="0" borderId="48" xfId="0" applyNumberFormat="1" applyFont="1" applyBorder="1" applyAlignment="1">
      <alignment horizontal="left" vertical="center"/>
    </xf>
    <xf numFmtId="3" fontId="21" fillId="0" borderId="51" xfId="0" applyNumberFormat="1" applyFont="1" applyBorder="1" applyAlignment="1">
      <alignment horizontal="right" wrapText="1"/>
    </xf>
    <xf numFmtId="3" fontId="21" fillId="0" borderId="52" xfId="0" applyNumberFormat="1" applyFont="1" applyBorder="1" applyAlignment="1">
      <alignment horizontal="right"/>
    </xf>
    <xf numFmtId="3" fontId="21" fillId="0" borderId="52" xfId="0" applyNumberFormat="1" applyFont="1" applyBorder="1" applyAlignment="1">
      <alignment horizontal="right" wrapText="1"/>
    </xf>
    <xf numFmtId="3" fontId="21" fillId="0" borderId="53" xfId="0" applyNumberFormat="1" applyFont="1" applyBorder="1" applyAlignment="1">
      <alignment horizontal="right" wrapText="1"/>
    </xf>
    <xf numFmtId="3" fontId="21" fillId="0" borderId="24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5" fillId="0" borderId="36" xfId="0" applyNumberFormat="1" applyFont="1" applyFill="1" applyBorder="1" applyAlignment="1" applyProtection="1">
      <alignment horizontal="right" wrapText="1"/>
      <protection/>
    </xf>
    <xf numFmtId="3" fontId="25" fillId="0" borderId="36" xfId="0" applyNumberFormat="1" applyFont="1" applyBorder="1" applyAlignment="1">
      <alignment horizontal="right"/>
    </xf>
    <xf numFmtId="0" fontId="36" fillId="0" borderId="35" xfId="0" applyNumberFormat="1" applyFont="1" applyFill="1" applyBorder="1" applyAlignment="1" applyProtection="1" quotePrefix="1">
      <alignment horizontal="left" wrapText="1"/>
      <protection/>
    </xf>
    <xf numFmtId="0" fontId="37" fillId="0" borderId="17" xfId="0" applyNumberFormat="1" applyFont="1" applyFill="1" applyBorder="1" applyAlignment="1" applyProtection="1">
      <alignment wrapText="1"/>
      <protection/>
    </xf>
    <xf numFmtId="0" fontId="36" fillId="0" borderId="35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35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35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2" fillId="0" borderId="34" xfId="0" applyNumberFormat="1" applyFont="1" applyBorder="1" applyAlignment="1">
      <alignment horizontal="center"/>
    </xf>
    <xf numFmtId="3" fontId="42" fillId="0" borderId="54" xfId="0" applyNumberFormat="1" applyFont="1" applyBorder="1" applyAlignment="1">
      <alignment horizontal="center"/>
    </xf>
    <xf numFmtId="3" fontId="42" fillId="0" borderId="55" xfId="0" applyNumberFormat="1" applyFont="1" applyBorder="1" applyAlignment="1">
      <alignment horizontal="center"/>
    </xf>
    <xf numFmtId="0" fontId="36" fillId="0" borderId="34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27" fillId="0" borderId="38" xfId="0" applyNumberFormat="1" applyFont="1" applyFill="1" applyBorder="1" applyAlignment="1" applyProtection="1" quotePrefix="1">
      <alignment horizontal="left" wrapText="1"/>
      <protection/>
    </xf>
    <xf numFmtId="0" fontId="34" fillId="0" borderId="38" xfId="0" applyNumberFormat="1" applyFont="1" applyFill="1" applyBorder="1" applyAlignment="1" applyProtection="1">
      <alignment wrapText="1"/>
      <protection/>
    </xf>
    <xf numFmtId="3" fontId="39" fillId="0" borderId="49" xfId="0" applyNumberFormat="1" applyFont="1" applyBorder="1" applyAlignment="1">
      <alignment horizontal="left" vertical="center"/>
    </xf>
    <xf numFmtId="3" fontId="39" fillId="0" borderId="49" xfId="0" applyNumberFormat="1" applyFont="1" applyBorder="1" applyAlignment="1">
      <alignment horizontal="left" vertical="center" wrapText="1"/>
    </xf>
    <xf numFmtId="0" fontId="39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14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4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72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720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401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401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2" width="4.28125" style="6" customWidth="1"/>
    <col min="3" max="3" width="5.57421875" style="6" customWidth="1"/>
    <col min="4" max="4" width="5.28125" style="84" customWidth="1"/>
    <col min="5" max="5" width="44.7109375" style="6" customWidth="1"/>
    <col min="6" max="6" width="15.140625" style="6" bestFit="1" customWidth="1"/>
    <col min="7" max="7" width="17.28125" style="6" customWidth="1"/>
    <col min="8" max="8" width="16.7109375" style="6" customWidth="1"/>
    <col min="9" max="16384" width="11.421875" style="6" customWidth="1"/>
  </cols>
  <sheetData>
    <row r="1" ht="19.5" customHeight="1">
      <c r="H1" s="158" t="s">
        <v>50</v>
      </c>
    </row>
    <row r="2" spans="1:8" ht="48" customHeight="1">
      <c r="A2" s="180" t="s">
        <v>71</v>
      </c>
      <c r="B2" s="180"/>
      <c r="C2" s="180"/>
      <c r="D2" s="180"/>
      <c r="E2" s="180"/>
      <c r="F2" s="180"/>
      <c r="G2" s="180"/>
      <c r="H2" s="180"/>
    </row>
    <row r="3" spans="1:8" s="65" customFormat="1" ht="26.25" customHeight="1">
      <c r="A3" s="180" t="s">
        <v>21</v>
      </c>
      <c r="B3" s="180"/>
      <c r="C3" s="180"/>
      <c r="D3" s="180"/>
      <c r="E3" s="180"/>
      <c r="F3" s="180"/>
      <c r="G3" s="181"/>
      <c r="H3" s="181"/>
    </row>
    <row r="4" spans="1:8" ht="25.5" customHeight="1">
      <c r="A4" s="180"/>
      <c r="B4" s="180"/>
      <c r="C4" s="180"/>
      <c r="D4" s="180"/>
      <c r="E4" s="180"/>
      <c r="F4" s="180"/>
      <c r="G4" s="180"/>
      <c r="H4" s="182"/>
    </row>
    <row r="5" spans="1:5" ht="9" customHeight="1">
      <c r="A5" s="66"/>
      <c r="B5" s="67"/>
      <c r="C5" s="67"/>
      <c r="D5" s="67"/>
      <c r="E5" s="67"/>
    </row>
    <row r="6" spans="1:9" ht="27.75" customHeight="1">
      <c r="A6" s="68"/>
      <c r="B6" s="69"/>
      <c r="C6" s="69"/>
      <c r="D6" s="70"/>
      <c r="E6" s="71"/>
      <c r="F6" s="72" t="s">
        <v>56</v>
      </c>
      <c r="G6" s="72" t="s">
        <v>57</v>
      </c>
      <c r="H6" s="73" t="s">
        <v>58</v>
      </c>
      <c r="I6" s="74"/>
    </row>
    <row r="7" spans="1:9" ht="27.75" customHeight="1">
      <c r="A7" s="178" t="s">
        <v>22</v>
      </c>
      <c r="B7" s="177"/>
      <c r="C7" s="177"/>
      <c r="D7" s="177"/>
      <c r="E7" s="179"/>
      <c r="F7" s="76">
        <f>F8+F9</f>
        <v>3885635</v>
      </c>
      <c r="G7" s="76">
        <f>G8+G9</f>
        <v>3885635</v>
      </c>
      <c r="H7" s="76">
        <f>H8+H9</f>
        <v>3885635</v>
      </c>
      <c r="I7" s="93"/>
    </row>
    <row r="8" spans="1:8" ht="22.5" customHeight="1">
      <c r="A8" s="178" t="s">
        <v>0</v>
      </c>
      <c r="B8" s="177"/>
      <c r="C8" s="177"/>
      <c r="D8" s="177"/>
      <c r="E8" s="179"/>
      <c r="F8" s="174">
        <f>'PLAN PRIHODA'!B15+'PLAN PRIHODA'!C15+'PLAN PRIHODA'!D15+'PLAN PRIHODA'!E15+'PLAN PRIHODA'!F15</f>
        <v>3882835</v>
      </c>
      <c r="G8" s="174">
        <f>'PLAN PRIHODA'!B29+'PLAN PRIHODA'!C29+'PLAN PRIHODA'!D29+'PLAN PRIHODA'!E29+'PLAN PRIHODA'!F29</f>
        <v>3882835</v>
      </c>
      <c r="H8" s="174">
        <f>'PLAN PRIHODA'!B43+'PLAN PRIHODA'!C43+'PLAN PRIHODA'!D43+'PLAN PRIHODA'!E43+'PLAN PRIHODA'!F43</f>
        <v>3882835</v>
      </c>
    </row>
    <row r="9" spans="1:8" ht="22.5" customHeight="1">
      <c r="A9" s="183" t="s">
        <v>24</v>
      </c>
      <c r="B9" s="179"/>
      <c r="C9" s="179"/>
      <c r="D9" s="179"/>
      <c r="E9" s="179"/>
      <c r="F9" s="175">
        <f>'PLAN PRIHODA'!G15</f>
        <v>2800</v>
      </c>
      <c r="G9" s="175">
        <f>'PLAN PRIHODA'!G29</f>
        <v>2800</v>
      </c>
      <c r="H9" s="175">
        <f>'PLAN PRIHODA'!G43</f>
        <v>2800</v>
      </c>
    </row>
    <row r="10" spans="1:8" ht="22.5" customHeight="1">
      <c r="A10" s="94" t="s">
        <v>23</v>
      </c>
      <c r="B10" s="1"/>
      <c r="C10" s="1"/>
      <c r="D10" s="1"/>
      <c r="E10" s="1"/>
      <c r="F10" s="75">
        <f>F11+F12</f>
        <v>3885635</v>
      </c>
      <c r="G10" s="75">
        <f>G11+G12</f>
        <v>3885635</v>
      </c>
      <c r="H10" s="75">
        <f>H11+H12</f>
        <v>3885635</v>
      </c>
    </row>
    <row r="11" spans="1:8" ht="22.5" customHeight="1">
      <c r="A11" s="176" t="s">
        <v>1</v>
      </c>
      <c r="B11" s="177"/>
      <c r="C11" s="177"/>
      <c r="D11" s="177"/>
      <c r="E11" s="184"/>
      <c r="F11" s="174">
        <f>'PLAN RASHODA I IZDATAKA'!C25+'PLAN RASHODA I IZDATAKA'!C30+'PLAN RASHODA I IZDATAKA'!C35</f>
        <v>3855335</v>
      </c>
      <c r="G11" s="174">
        <f>'PLAN RASHODA I IZDATAKA'!K25+'PLAN RASHODA I IZDATAKA'!K30+'PLAN RASHODA I IZDATAKA'!K35</f>
        <v>3855335</v>
      </c>
      <c r="H11" s="174">
        <f>'PLAN RASHODA I IZDATAKA'!L25+'PLAN RASHODA I IZDATAKA'!L30+'PLAN RASHODA I IZDATAKA'!L35</f>
        <v>3855335</v>
      </c>
    </row>
    <row r="12" spans="1:8" ht="22.5" customHeight="1">
      <c r="A12" s="183" t="s">
        <v>2</v>
      </c>
      <c r="B12" s="179"/>
      <c r="C12" s="179"/>
      <c r="D12" s="179"/>
      <c r="E12" s="179"/>
      <c r="F12" s="174">
        <f>'PLAN RASHODA I IZDATAKA'!C39</f>
        <v>30300</v>
      </c>
      <c r="G12" s="174">
        <f>'PLAN RASHODA I IZDATAKA'!K39</f>
        <v>30300</v>
      </c>
      <c r="H12" s="174">
        <f>'PLAN RASHODA I IZDATAKA'!L39</f>
        <v>30300</v>
      </c>
    </row>
    <row r="13" spans="1:8" ht="22.5" customHeight="1">
      <c r="A13" s="176" t="s">
        <v>3</v>
      </c>
      <c r="B13" s="177"/>
      <c r="C13" s="177"/>
      <c r="D13" s="177"/>
      <c r="E13" s="177"/>
      <c r="F13" s="76">
        <f>+F7-F10</f>
        <v>0</v>
      </c>
      <c r="G13" s="76">
        <f>+G7-G10</f>
        <v>0</v>
      </c>
      <c r="H13" s="76">
        <f>+H7-H10</f>
        <v>0</v>
      </c>
    </row>
    <row r="14" spans="1:8" ht="25.5" customHeight="1">
      <c r="A14" s="180"/>
      <c r="B14" s="185"/>
      <c r="C14" s="185"/>
      <c r="D14" s="185"/>
      <c r="E14" s="185"/>
      <c r="F14" s="182"/>
      <c r="G14" s="182"/>
      <c r="H14" s="182"/>
    </row>
    <row r="15" spans="1:8" ht="27.75" customHeight="1">
      <c r="A15" s="68"/>
      <c r="B15" s="69"/>
      <c r="C15" s="69"/>
      <c r="D15" s="70"/>
      <c r="E15" s="71"/>
      <c r="F15" s="72" t="s">
        <v>56</v>
      </c>
      <c r="G15" s="72" t="s">
        <v>57</v>
      </c>
      <c r="H15" s="73" t="s">
        <v>58</v>
      </c>
    </row>
    <row r="16" spans="1:8" ht="22.5" customHeight="1">
      <c r="A16" s="186" t="s">
        <v>4</v>
      </c>
      <c r="B16" s="187"/>
      <c r="C16" s="187"/>
      <c r="D16" s="187"/>
      <c r="E16" s="188"/>
      <c r="F16" s="78">
        <v>0</v>
      </c>
      <c r="G16" s="78">
        <v>0</v>
      </c>
      <c r="H16" s="76">
        <v>0</v>
      </c>
    </row>
    <row r="17" spans="1:8" s="60" customFormat="1" ht="25.5" customHeight="1">
      <c r="A17" s="189"/>
      <c r="B17" s="185"/>
      <c r="C17" s="185"/>
      <c r="D17" s="185"/>
      <c r="E17" s="185"/>
      <c r="F17" s="182"/>
      <c r="G17" s="182"/>
      <c r="H17" s="182"/>
    </row>
    <row r="18" spans="1:8" s="60" customFormat="1" ht="27.75" customHeight="1">
      <c r="A18" s="68"/>
      <c r="B18" s="69"/>
      <c r="C18" s="69"/>
      <c r="D18" s="70"/>
      <c r="E18" s="71"/>
      <c r="F18" s="72" t="s">
        <v>56</v>
      </c>
      <c r="G18" s="72" t="s">
        <v>57</v>
      </c>
      <c r="H18" s="73" t="s">
        <v>58</v>
      </c>
    </row>
    <row r="19" spans="1:8" s="60" customFormat="1" ht="22.5" customHeight="1">
      <c r="A19" s="178" t="s">
        <v>5</v>
      </c>
      <c r="B19" s="177"/>
      <c r="C19" s="177"/>
      <c r="D19" s="177"/>
      <c r="E19" s="177"/>
      <c r="F19" s="75"/>
      <c r="G19" s="75"/>
      <c r="H19" s="75"/>
    </row>
    <row r="20" spans="1:8" s="60" customFormat="1" ht="22.5" customHeight="1">
      <c r="A20" s="178" t="s">
        <v>6</v>
      </c>
      <c r="B20" s="177"/>
      <c r="C20" s="177"/>
      <c r="D20" s="177"/>
      <c r="E20" s="177"/>
      <c r="F20" s="75"/>
      <c r="G20" s="75"/>
      <c r="H20" s="75"/>
    </row>
    <row r="21" spans="1:8" s="60" customFormat="1" ht="22.5" customHeight="1">
      <c r="A21" s="176" t="s">
        <v>7</v>
      </c>
      <c r="B21" s="177"/>
      <c r="C21" s="177"/>
      <c r="D21" s="177"/>
      <c r="E21" s="177"/>
      <c r="F21" s="75"/>
      <c r="G21" s="75"/>
      <c r="H21" s="75"/>
    </row>
    <row r="22" spans="1:8" s="60" customFormat="1" ht="15" customHeight="1">
      <c r="A22" s="79"/>
      <c r="B22" s="80"/>
      <c r="C22" s="77"/>
      <c r="D22" s="81"/>
      <c r="E22" s="80"/>
      <c r="F22" s="82"/>
      <c r="G22" s="82"/>
      <c r="H22" s="82"/>
    </row>
    <row r="23" spans="1:8" s="60" customFormat="1" ht="22.5" customHeight="1">
      <c r="A23" s="176" t="s">
        <v>8</v>
      </c>
      <c r="B23" s="177"/>
      <c r="C23" s="177"/>
      <c r="D23" s="177"/>
      <c r="E23" s="177"/>
      <c r="F23" s="75">
        <f>SUM(F13,F16,F21)</f>
        <v>0</v>
      </c>
      <c r="G23" s="75">
        <f>SUM(G13,G16,G21)</f>
        <v>0</v>
      </c>
      <c r="H23" s="75">
        <f>SUM(H13,H16,H21)</f>
        <v>0</v>
      </c>
    </row>
    <row r="24" spans="1:5" s="60" customFormat="1" ht="18" customHeight="1">
      <c r="A24" s="83"/>
      <c r="B24" s="67"/>
      <c r="C24" s="67"/>
      <c r="D24" s="67"/>
      <c r="E24" s="67"/>
    </row>
  </sheetData>
  <sheetProtection/>
  <mergeCells count="16">
    <mergeCell ref="A14:H14"/>
    <mergeCell ref="A23:E23"/>
    <mergeCell ref="A19:E19"/>
    <mergeCell ref="A20:E20"/>
    <mergeCell ref="A21:E21"/>
    <mergeCell ref="A16:E16"/>
    <mergeCell ref="A17:H17"/>
    <mergeCell ref="A13:E13"/>
    <mergeCell ref="A8:E8"/>
    <mergeCell ref="A2:H2"/>
    <mergeCell ref="A3:H3"/>
    <mergeCell ref="A4:H4"/>
    <mergeCell ref="A9:E9"/>
    <mergeCell ref="A11:E11"/>
    <mergeCell ref="A12:E12"/>
    <mergeCell ref="A7:E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16.00390625" style="30" customWidth="1"/>
    <col min="2" max="3" width="17.57421875" style="30" customWidth="1"/>
    <col min="4" max="4" width="17.57421875" style="61" customWidth="1"/>
    <col min="5" max="8" width="17.57421875" style="6" customWidth="1"/>
    <col min="9" max="9" width="7.8515625" style="6" customWidth="1"/>
    <col min="10" max="10" width="14.28125" style="6" customWidth="1"/>
    <col min="11" max="11" width="7.8515625" style="6" customWidth="1"/>
    <col min="12" max="16384" width="11.421875" style="6" customWidth="1"/>
  </cols>
  <sheetData>
    <row r="1" ht="17.25" customHeight="1">
      <c r="H1" s="158" t="s">
        <v>50</v>
      </c>
    </row>
    <row r="2" spans="1:8" ht="24" customHeight="1">
      <c r="A2" s="180" t="s">
        <v>9</v>
      </c>
      <c r="B2" s="180"/>
      <c r="C2" s="180"/>
      <c r="D2" s="180"/>
      <c r="E2" s="180"/>
      <c r="F2" s="180"/>
      <c r="G2" s="180"/>
      <c r="H2" s="180"/>
    </row>
    <row r="3" spans="1:8" s="2" customFormat="1" ht="13.5" thickBot="1">
      <c r="A3" s="11"/>
      <c r="H3" s="12" t="s">
        <v>10</v>
      </c>
    </row>
    <row r="4" spans="1:8" s="2" customFormat="1" ht="26.25" thickBot="1">
      <c r="A4" s="89" t="s">
        <v>11</v>
      </c>
      <c r="B4" s="193" t="s">
        <v>27</v>
      </c>
      <c r="C4" s="194"/>
      <c r="D4" s="194"/>
      <c r="E4" s="194"/>
      <c r="F4" s="194"/>
      <c r="G4" s="194"/>
      <c r="H4" s="195"/>
    </row>
    <row r="5" spans="1:8" s="2" customFormat="1" ht="90" thickBot="1">
      <c r="A5" s="90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25</v>
      </c>
      <c r="H5" s="15" t="s">
        <v>18</v>
      </c>
    </row>
    <row r="6" spans="1:8" s="2" customFormat="1" ht="12.75">
      <c r="A6" s="4">
        <v>63</v>
      </c>
      <c r="B6" s="167"/>
      <c r="C6" s="168"/>
      <c r="D6" s="169"/>
      <c r="E6" s="169">
        <v>3187000</v>
      </c>
      <c r="F6" s="169"/>
      <c r="G6" s="170"/>
      <c r="H6" s="5"/>
    </row>
    <row r="7" spans="1:8" s="2" customFormat="1" ht="12.75">
      <c r="A7" s="16">
        <v>65</v>
      </c>
      <c r="B7" s="171"/>
      <c r="C7" s="172"/>
      <c r="D7" s="172">
        <v>140000</v>
      </c>
      <c r="E7" s="172"/>
      <c r="F7" s="172"/>
      <c r="G7" s="173"/>
      <c r="H7" s="20"/>
    </row>
    <row r="8" spans="1:8" s="2" customFormat="1" ht="12.75">
      <c r="A8" s="16">
        <v>66</v>
      </c>
      <c r="B8" s="171"/>
      <c r="C8" s="172">
        <v>1000</v>
      </c>
      <c r="D8" s="172"/>
      <c r="E8" s="172"/>
      <c r="F8" s="172">
        <v>3000</v>
      </c>
      <c r="G8" s="173"/>
      <c r="H8" s="20"/>
    </row>
    <row r="9" spans="1:8" s="2" customFormat="1" ht="12.75">
      <c r="A9" s="16">
        <v>67</v>
      </c>
      <c r="B9" s="171">
        <v>551835</v>
      </c>
      <c r="C9" s="172"/>
      <c r="D9" s="172"/>
      <c r="E9" s="172"/>
      <c r="F9" s="172"/>
      <c r="G9" s="173"/>
      <c r="H9" s="20"/>
    </row>
    <row r="10" spans="1:8" s="2" customFormat="1" ht="12.75">
      <c r="A10" s="16">
        <v>72</v>
      </c>
      <c r="B10" s="171"/>
      <c r="C10" s="172"/>
      <c r="D10" s="172"/>
      <c r="E10" s="172"/>
      <c r="F10" s="172"/>
      <c r="G10" s="173">
        <v>2800</v>
      </c>
      <c r="H10" s="20"/>
    </row>
    <row r="11" spans="1:8" s="2" customFormat="1" ht="12.75">
      <c r="A11" s="16"/>
      <c r="B11" s="17"/>
      <c r="C11" s="18"/>
      <c r="D11" s="18"/>
      <c r="E11" s="18"/>
      <c r="F11" s="18"/>
      <c r="G11" s="19"/>
      <c r="H11" s="20"/>
    </row>
    <row r="12" spans="1:8" s="2" customFormat="1" ht="12.75">
      <c r="A12" s="16"/>
      <c r="B12" s="17"/>
      <c r="C12" s="18"/>
      <c r="D12" s="18"/>
      <c r="E12" s="18"/>
      <c r="F12" s="18"/>
      <c r="G12" s="19"/>
      <c r="H12" s="20"/>
    </row>
    <row r="13" spans="1:8" s="2" customFormat="1" ht="12.75">
      <c r="A13" s="16"/>
      <c r="B13" s="17"/>
      <c r="C13" s="18"/>
      <c r="D13" s="18"/>
      <c r="E13" s="18"/>
      <c r="F13" s="18"/>
      <c r="G13" s="19"/>
      <c r="H13" s="20"/>
    </row>
    <row r="14" spans="1:8" s="2" customFormat="1" ht="13.5" thickBot="1">
      <c r="A14" s="16"/>
      <c r="B14" s="23"/>
      <c r="C14" s="24"/>
      <c r="D14" s="24"/>
      <c r="E14" s="24"/>
      <c r="F14" s="24"/>
      <c r="G14" s="25"/>
      <c r="H14" s="26"/>
    </row>
    <row r="15" spans="1:8" s="2" customFormat="1" ht="30" customHeight="1" thickBot="1">
      <c r="A15" s="27" t="s">
        <v>19</v>
      </c>
      <c r="B15" s="164">
        <f>SUM(B6:B14)</f>
        <v>551835</v>
      </c>
      <c r="C15" s="164">
        <f aca="true" t="shared" si="0" ref="C15:H15">SUM(C6:C14)</f>
        <v>1000</v>
      </c>
      <c r="D15" s="164">
        <f t="shared" si="0"/>
        <v>140000</v>
      </c>
      <c r="E15" s="164">
        <f t="shared" si="0"/>
        <v>3187000</v>
      </c>
      <c r="F15" s="164">
        <f t="shared" si="0"/>
        <v>3000</v>
      </c>
      <c r="G15" s="164">
        <f t="shared" si="0"/>
        <v>2800</v>
      </c>
      <c r="H15" s="164">
        <f t="shared" si="0"/>
        <v>0</v>
      </c>
    </row>
    <row r="16" spans="1:8" s="2" customFormat="1" ht="28.5" customHeight="1" thickBot="1">
      <c r="A16" s="27" t="s">
        <v>28</v>
      </c>
      <c r="B16" s="190">
        <f>B15+C15+D15+E15+F15+G15+H15</f>
        <v>3885635</v>
      </c>
      <c r="C16" s="191"/>
      <c r="D16" s="191"/>
      <c r="E16" s="191"/>
      <c r="F16" s="191"/>
      <c r="G16" s="191"/>
      <c r="H16" s="192"/>
    </row>
    <row r="17" spans="1:8" ht="13.5" thickBot="1">
      <c r="A17" s="8"/>
      <c r="B17" s="8"/>
      <c r="C17" s="8"/>
      <c r="D17" s="9"/>
      <c r="E17" s="29"/>
      <c r="H17" s="12"/>
    </row>
    <row r="18" spans="1:8" ht="24" customHeight="1" thickBot="1">
      <c r="A18" s="91" t="s">
        <v>11</v>
      </c>
      <c r="B18" s="193" t="s">
        <v>29</v>
      </c>
      <c r="C18" s="194"/>
      <c r="D18" s="194"/>
      <c r="E18" s="194"/>
      <c r="F18" s="194"/>
      <c r="G18" s="194"/>
      <c r="H18" s="195"/>
    </row>
    <row r="19" spans="1:8" ht="90" thickBot="1">
      <c r="A19" s="92" t="s">
        <v>12</v>
      </c>
      <c r="B19" s="13" t="s">
        <v>13</v>
      </c>
      <c r="C19" s="14" t="s">
        <v>14</v>
      </c>
      <c r="D19" s="14" t="s">
        <v>15</v>
      </c>
      <c r="E19" s="14" t="s">
        <v>16</v>
      </c>
      <c r="F19" s="14" t="s">
        <v>17</v>
      </c>
      <c r="G19" s="14" t="s">
        <v>25</v>
      </c>
      <c r="H19" s="15" t="s">
        <v>18</v>
      </c>
    </row>
    <row r="20" spans="1:8" ht="12.75">
      <c r="A20" s="4">
        <v>63</v>
      </c>
      <c r="B20" s="167"/>
      <c r="C20" s="168"/>
      <c r="D20" s="169"/>
      <c r="E20" s="169">
        <v>3187000</v>
      </c>
      <c r="F20" s="169"/>
      <c r="G20" s="170"/>
      <c r="H20" s="5"/>
    </row>
    <row r="21" spans="1:8" ht="12.75">
      <c r="A21" s="16">
        <v>65</v>
      </c>
      <c r="B21" s="171"/>
      <c r="C21" s="172"/>
      <c r="D21" s="172">
        <v>140000</v>
      </c>
      <c r="E21" s="172"/>
      <c r="F21" s="172"/>
      <c r="G21" s="173"/>
      <c r="H21" s="20"/>
    </row>
    <row r="22" spans="1:8" ht="12.75">
      <c r="A22" s="16">
        <v>66</v>
      </c>
      <c r="B22" s="171"/>
      <c r="C22" s="172">
        <v>1000</v>
      </c>
      <c r="D22" s="172"/>
      <c r="E22" s="172"/>
      <c r="F22" s="172">
        <v>3000</v>
      </c>
      <c r="G22" s="173"/>
      <c r="H22" s="20"/>
    </row>
    <row r="23" spans="1:8" ht="12.75">
      <c r="A23" s="16">
        <v>67</v>
      </c>
      <c r="B23" s="171">
        <v>551835</v>
      </c>
      <c r="C23" s="172"/>
      <c r="D23" s="172"/>
      <c r="E23" s="172"/>
      <c r="F23" s="172"/>
      <c r="G23" s="173"/>
      <c r="H23" s="20"/>
    </row>
    <row r="24" spans="1:8" ht="12.75">
      <c r="A24" s="16">
        <v>72</v>
      </c>
      <c r="B24" s="171"/>
      <c r="C24" s="172"/>
      <c r="D24" s="172"/>
      <c r="E24" s="172"/>
      <c r="F24" s="172"/>
      <c r="G24" s="173">
        <v>2800</v>
      </c>
      <c r="H24" s="20"/>
    </row>
    <row r="25" spans="1:8" ht="12.75">
      <c r="A25" s="21"/>
      <c r="B25" s="17"/>
      <c r="C25" s="18"/>
      <c r="D25" s="18"/>
      <c r="E25" s="18"/>
      <c r="F25" s="18"/>
      <c r="G25" s="19"/>
      <c r="H25" s="20"/>
    </row>
    <row r="26" spans="1:8" ht="12.75">
      <c r="A26" s="21"/>
      <c r="B26" s="17"/>
      <c r="C26" s="18"/>
      <c r="D26" s="18"/>
      <c r="E26" s="18"/>
      <c r="F26" s="18"/>
      <c r="G26" s="19"/>
      <c r="H26" s="20"/>
    </row>
    <row r="27" spans="1:8" ht="12.75">
      <c r="A27" s="21"/>
      <c r="B27" s="17"/>
      <c r="C27" s="18"/>
      <c r="D27" s="18"/>
      <c r="E27" s="18"/>
      <c r="F27" s="18"/>
      <c r="G27" s="19"/>
      <c r="H27" s="20"/>
    </row>
    <row r="28" spans="1:8" ht="13.5" thickBot="1">
      <c r="A28" s="22"/>
      <c r="B28" s="23"/>
      <c r="C28" s="24"/>
      <c r="D28" s="24"/>
      <c r="E28" s="24"/>
      <c r="F28" s="24"/>
      <c r="G28" s="25"/>
      <c r="H28" s="26"/>
    </row>
    <row r="29" spans="1:8" s="2" customFormat="1" ht="30" customHeight="1" thickBot="1">
      <c r="A29" s="27" t="s">
        <v>19</v>
      </c>
      <c r="B29" s="28">
        <f>SUM(B20:B28)</f>
        <v>551835</v>
      </c>
      <c r="C29" s="28">
        <f aca="true" t="shared" si="1" ref="C29:H29">SUM(C20:C28)</f>
        <v>1000</v>
      </c>
      <c r="D29" s="28">
        <f t="shared" si="1"/>
        <v>140000</v>
      </c>
      <c r="E29" s="28">
        <f t="shared" si="1"/>
        <v>3187000</v>
      </c>
      <c r="F29" s="28">
        <f t="shared" si="1"/>
        <v>3000</v>
      </c>
      <c r="G29" s="28">
        <f t="shared" si="1"/>
        <v>2800</v>
      </c>
      <c r="H29" s="28">
        <f t="shared" si="1"/>
        <v>0</v>
      </c>
    </row>
    <row r="30" spans="1:8" s="2" customFormat="1" ht="28.5" customHeight="1" thickBot="1">
      <c r="A30" s="27" t="s">
        <v>30</v>
      </c>
      <c r="B30" s="190">
        <f>B29+C29+D29+E29+F29+G29+H29</f>
        <v>3885635</v>
      </c>
      <c r="C30" s="191"/>
      <c r="D30" s="191"/>
      <c r="E30" s="191"/>
      <c r="F30" s="191"/>
      <c r="G30" s="191"/>
      <c r="H30" s="192"/>
    </row>
    <row r="31" spans="4:5" ht="13.5" thickBot="1">
      <c r="D31" s="31"/>
      <c r="E31" s="32"/>
    </row>
    <row r="32" spans="1:8" ht="26.25" thickBot="1">
      <c r="A32" s="91" t="s">
        <v>11</v>
      </c>
      <c r="B32" s="193" t="s">
        <v>55</v>
      </c>
      <c r="C32" s="194"/>
      <c r="D32" s="194"/>
      <c r="E32" s="194"/>
      <c r="F32" s="194"/>
      <c r="G32" s="194"/>
      <c r="H32" s="195"/>
    </row>
    <row r="33" spans="1:8" ht="90" thickBot="1">
      <c r="A33" s="92" t="s">
        <v>12</v>
      </c>
      <c r="B33" s="13" t="s">
        <v>13</v>
      </c>
      <c r="C33" s="14" t="s">
        <v>14</v>
      </c>
      <c r="D33" s="14" t="s">
        <v>15</v>
      </c>
      <c r="E33" s="14" t="s">
        <v>16</v>
      </c>
      <c r="F33" s="14" t="s">
        <v>17</v>
      </c>
      <c r="G33" s="14" t="s">
        <v>25</v>
      </c>
      <c r="H33" s="15" t="s">
        <v>18</v>
      </c>
    </row>
    <row r="34" spans="1:8" ht="12.75">
      <c r="A34" s="4">
        <v>63</v>
      </c>
      <c r="B34" s="167"/>
      <c r="C34" s="168"/>
      <c r="D34" s="169"/>
      <c r="E34" s="169">
        <v>3187000</v>
      </c>
      <c r="F34" s="169"/>
      <c r="G34" s="170"/>
      <c r="H34" s="5"/>
    </row>
    <row r="35" spans="1:8" ht="12.75">
      <c r="A35" s="16">
        <v>65</v>
      </c>
      <c r="B35" s="171"/>
      <c r="C35" s="172"/>
      <c r="D35" s="172">
        <v>140000</v>
      </c>
      <c r="E35" s="172"/>
      <c r="F35" s="172"/>
      <c r="G35" s="173"/>
      <c r="H35" s="20"/>
    </row>
    <row r="36" spans="1:8" ht="12.75">
      <c r="A36" s="16">
        <v>66</v>
      </c>
      <c r="B36" s="171"/>
      <c r="C36" s="172">
        <v>1000</v>
      </c>
      <c r="D36" s="172"/>
      <c r="E36" s="172"/>
      <c r="F36" s="172">
        <v>3000</v>
      </c>
      <c r="G36" s="173"/>
      <c r="H36" s="20"/>
    </row>
    <row r="37" spans="1:8" ht="12.75">
      <c r="A37" s="16">
        <v>67</v>
      </c>
      <c r="B37" s="171">
        <v>551835</v>
      </c>
      <c r="C37" s="172"/>
      <c r="D37" s="172"/>
      <c r="E37" s="172"/>
      <c r="F37" s="172"/>
      <c r="G37" s="173"/>
      <c r="H37" s="20"/>
    </row>
    <row r="38" spans="1:8" ht="12.75">
      <c r="A38" s="16">
        <v>72</v>
      </c>
      <c r="B38" s="171"/>
      <c r="C38" s="172"/>
      <c r="D38" s="172"/>
      <c r="E38" s="172"/>
      <c r="F38" s="172"/>
      <c r="G38" s="173">
        <v>2800</v>
      </c>
      <c r="H38" s="20"/>
    </row>
    <row r="39" spans="1:8" ht="13.5" customHeight="1">
      <c r="A39" s="21"/>
      <c r="B39" s="17"/>
      <c r="C39" s="18"/>
      <c r="D39" s="18"/>
      <c r="E39" s="18"/>
      <c r="F39" s="18"/>
      <c r="G39" s="19"/>
      <c r="H39" s="20"/>
    </row>
    <row r="40" spans="1:8" ht="13.5" customHeight="1">
      <c r="A40" s="21"/>
      <c r="B40" s="17"/>
      <c r="C40" s="18"/>
      <c r="D40" s="18"/>
      <c r="E40" s="18"/>
      <c r="F40" s="18"/>
      <c r="G40" s="19"/>
      <c r="H40" s="20"/>
    </row>
    <row r="41" spans="1:8" ht="13.5" customHeight="1">
      <c r="A41" s="21"/>
      <c r="B41" s="17"/>
      <c r="C41" s="18"/>
      <c r="D41" s="18"/>
      <c r="E41" s="18"/>
      <c r="F41" s="18"/>
      <c r="G41" s="19"/>
      <c r="H41" s="20"/>
    </row>
    <row r="42" spans="1:8" ht="13.5" thickBot="1">
      <c r="A42" s="22"/>
      <c r="B42" s="23"/>
      <c r="C42" s="24"/>
      <c r="D42" s="24"/>
      <c r="E42" s="24"/>
      <c r="F42" s="24"/>
      <c r="G42" s="25"/>
      <c r="H42" s="26"/>
    </row>
    <row r="43" spans="1:8" s="2" customFormat="1" ht="30" customHeight="1" thickBot="1">
      <c r="A43" s="27" t="s">
        <v>19</v>
      </c>
      <c r="B43" s="28">
        <f>SUM(B34:B42)</f>
        <v>551835</v>
      </c>
      <c r="C43" s="28">
        <f aca="true" t="shared" si="2" ref="C43:H43">SUM(C34:C42)</f>
        <v>1000</v>
      </c>
      <c r="D43" s="28">
        <f t="shared" si="2"/>
        <v>140000</v>
      </c>
      <c r="E43" s="28">
        <f t="shared" si="2"/>
        <v>3187000</v>
      </c>
      <c r="F43" s="28">
        <f t="shared" si="2"/>
        <v>3000</v>
      </c>
      <c r="G43" s="28">
        <f t="shared" si="2"/>
        <v>2800</v>
      </c>
      <c r="H43" s="165">
        <f t="shared" si="2"/>
        <v>0</v>
      </c>
    </row>
    <row r="44" spans="1:8" s="2" customFormat="1" ht="28.5" customHeight="1" thickBot="1">
      <c r="A44" s="27" t="s">
        <v>70</v>
      </c>
      <c r="B44" s="190">
        <f>B43+C43+D43+E43+F43+G43+H43</f>
        <v>3885635</v>
      </c>
      <c r="C44" s="191"/>
      <c r="D44" s="191"/>
      <c r="E44" s="191"/>
      <c r="F44" s="191"/>
      <c r="G44" s="191"/>
      <c r="H44" s="192"/>
    </row>
    <row r="45" spans="3:5" ht="13.5" customHeight="1">
      <c r="C45" s="33"/>
      <c r="D45" s="31"/>
      <c r="E45" s="34"/>
    </row>
    <row r="46" spans="3:5" ht="13.5" customHeight="1">
      <c r="C46" s="33"/>
      <c r="D46" s="35"/>
      <c r="E46" s="36"/>
    </row>
    <row r="47" spans="4:5" ht="13.5" customHeight="1">
      <c r="D47" s="37"/>
      <c r="E47" s="38"/>
    </row>
    <row r="48" spans="4:5" ht="13.5" customHeight="1">
      <c r="D48" s="39"/>
      <c r="E48" s="40"/>
    </row>
    <row r="49" spans="4:5" ht="13.5" customHeight="1">
      <c r="D49" s="31"/>
      <c r="E49" s="32"/>
    </row>
    <row r="50" spans="3:5" ht="28.5" customHeight="1">
      <c r="C50" s="33"/>
      <c r="D50" s="31"/>
      <c r="E50" s="41"/>
    </row>
    <row r="51" spans="3:5" ht="13.5" customHeight="1">
      <c r="C51" s="33"/>
      <c r="D51" s="31"/>
      <c r="E51" s="36"/>
    </row>
    <row r="52" spans="4:5" ht="13.5" customHeight="1">
      <c r="D52" s="31"/>
      <c r="E52" s="32"/>
    </row>
    <row r="53" spans="4:5" ht="13.5" customHeight="1">
      <c r="D53" s="31"/>
      <c r="E53" s="40"/>
    </row>
    <row r="54" spans="4:5" ht="13.5" customHeight="1">
      <c r="D54" s="31"/>
      <c r="E54" s="32"/>
    </row>
    <row r="55" spans="4:5" ht="22.5" customHeight="1">
      <c r="D55" s="31"/>
      <c r="E55" s="42"/>
    </row>
    <row r="56" spans="4:5" ht="13.5" customHeight="1">
      <c r="D56" s="37"/>
      <c r="E56" s="38"/>
    </row>
    <row r="57" spans="2:5" ht="13.5" customHeight="1">
      <c r="B57" s="33"/>
      <c r="D57" s="37"/>
      <c r="E57" s="43"/>
    </row>
    <row r="58" spans="3:5" ht="13.5" customHeight="1">
      <c r="C58" s="33"/>
      <c r="D58" s="37"/>
      <c r="E58" s="44"/>
    </row>
    <row r="59" spans="3:5" ht="13.5" customHeight="1">
      <c r="C59" s="33"/>
      <c r="D59" s="39"/>
      <c r="E59" s="36"/>
    </row>
    <row r="60" spans="4:5" ht="13.5" customHeight="1">
      <c r="D60" s="31"/>
      <c r="E60" s="32"/>
    </row>
    <row r="61" spans="2:5" ht="13.5" customHeight="1">
      <c r="B61" s="33"/>
      <c r="D61" s="31"/>
      <c r="E61" s="34"/>
    </row>
    <row r="62" spans="3:5" ht="13.5" customHeight="1">
      <c r="C62" s="33"/>
      <c r="D62" s="31"/>
      <c r="E62" s="43"/>
    </row>
    <row r="63" spans="3:5" ht="13.5" customHeight="1">
      <c r="C63" s="33"/>
      <c r="D63" s="39"/>
      <c r="E63" s="36"/>
    </row>
    <row r="64" spans="4:5" ht="13.5" customHeight="1">
      <c r="D64" s="37"/>
      <c r="E64" s="32"/>
    </row>
    <row r="65" spans="3:5" ht="13.5" customHeight="1">
      <c r="C65" s="33"/>
      <c r="D65" s="37"/>
      <c r="E65" s="43"/>
    </row>
    <row r="66" spans="4:5" ht="22.5" customHeight="1">
      <c r="D66" s="39"/>
      <c r="E66" s="42"/>
    </row>
    <row r="67" spans="4:5" ht="13.5" customHeight="1">
      <c r="D67" s="31"/>
      <c r="E67" s="32"/>
    </row>
    <row r="68" spans="4:5" ht="13.5" customHeight="1">
      <c r="D68" s="39"/>
      <c r="E68" s="36"/>
    </row>
    <row r="69" spans="4:5" ht="13.5" customHeight="1">
      <c r="D69" s="31"/>
      <c r="E69" s="32"/>
    </row>
    <row r="70" spans="4:5" ht="13.5" customHeight="1">
      <c r="D70" s="31"/>
      <c r="E70" s="32"/>
    </row>
    <row r="71" spans="1:5" ht="13.5" customHeight="1">
      <c r="A71" s="33"/>
      <c r="D71" s="45"/>
      <c r="E71" s="43"/>
    </row>
    <row r="72" spans="2:5" ht="13.5" customHeight="1">
      <c r="B72" s="33"/>
      <c r="C72" s="33"/>
      <c r="D72" s="46"/>
      <c r="E72" s="43"/>
    </row>
    <row r="73" spans="2:5" ht="13.5" customHeight="1">
      <c r="B73" s="33"/>
      <c r="C73" s="33"/>
      <c r="D73" s="46"/>
      <c r="E73" s="34"/>
    </row>
    <row r="74" spans="2:5" ht="13.5" customHeight="1">
      <c r="B74" s="33"/>
      <c r="C74" s="33"/>
      <c r="D74" s="39"/>
      <c r="E74" s="40"/>
    </row>
    <row r="75" spans="4:5" ht="12.75">
      <c r="D75" s="31"/>
      <c r="E75" s="32"/>
    </row>
    <row r="76" spans="2:5" ht="12.75">
      <c r="B76" s="33"/>
      <c r="D76" s="31"/>
      <c r="E76" s="43"/>
    </row>
    <row r="77" spans="3:5" ht="12.75">
      <c r="C77" s="33"/>
      <c r="D77" s="31"/>
      <c r="E77" s="34"/>
    </row>
    <row r="78" spans="3:5" ht="12.75">
      <c r="C78" s="33"/>
      <c r="D78" s="39"/>
      <c r="E78" s="36"/>
    </row>
    <row r="79" spans="4:5" ht="12.75">
      <c r="D79" s="31"/>
      <c r="E79" s="32"/>
    </row>
    <row r="80" spans="4:5" ht="12.75">
      <c r="D80" s="31"/>
      <c r="E80" s="32"/>
    </row>
    <row r="81" spans="4:5" ht="12.75">
      <c r="D81" s="47"/>
      <c r="E81" s="48"/>
    </row>
    <row r="82" spans="4:5" ht="12.75">
      <c r="D82" s="31"/>
      <c r="E82" s="32"/>
    </row>
    <row r="83" spans="4:5" ht="12.75">
      <c r="D83" s="31"/>
      <c r="E83" s="32"/>
    </row>
    <row r="84" spans="4:5" ht="12.75">
      <c r="D84" s="31"/>
      <c r="E84" s="32"/>
    </row>
    <row r="85" spans="4:5" ht="12.75">
      <c r="D85" s="39"/>
      <c r="E85" s="36"/>
    </row>
    <row r="86" spans="4:5" ht="12.75">
      <c r="D86" s="31"/>
      <c r="E86" s="32"/>
    </row>
    <row r="87" spans="4:5" ht="12.75">
      <c r="D87" s="39"/>
      <c r="E87" s="36"/>
    </row>
    <row r="88" spans="4:5" ht="12.75">
      <c r="D88" s="31"/>
      <c r="E88" s="32"/>
    </row>
    <row r="89" spans="4:5" ht="12.75">
      <c r="D89" s="31"/>
      <c r="E89" s="32"/>
    </row>
    <row r="90" spans="4:5" ht="12.75">
      <c r="D90" s="31"/>
      <c r="E90" s="32"/>
    </row>
    <row r="91" spans="4:5" ht="12.75">
      <c r="D91" s="31"/>
      <c r="E91" s="32"/>
    </row>
    <row r="92" spans="1:5" ht="28.5" customHeight="1">
      <c r="A92" s="49"/>
      <c r="B92" s="49"/>
      <c r="C92" s="49"/>
      <c r="D92" s="50"/>
      <c r="E92" s="51"/>
    </row>
    <row r="93" spans="3:5" ht="12.75">
      <c r="C93" s="33"/>
      <c r="D93" s="31"/>
      <c r="E93" s="34"/>
    </row>
    <row r="94" spans="4:5" ht="12.75">
      <c r="D94" s="52"/>
      <c r="E94" s="53"/>
    </row>
    <row r="95" spans="4:5" ht="12.75">
      <c r="D95" s="31"/>
      <c r="E95" s="32"/>
    </row>
    <row r="96" spans="4:5" ht="12.75">
      <c r="D96" s="47"/>
      <c r="E96" s="48"/>
    </row>
    <row r="97" spans="4:5" ht="12.75">
      <c r="D97" s="47"/>
      <c r="E97" s="48"/>
    </row>
    <row r="98" spans="4:5" ht="12.75">
      <c r="D98" s="31"/>
      <c r="E98" s="32"/>
    </row>
    <row r="99" spans="4:5" ht="12.75">
      <c r="D99" s="39"/>
      <c r="E99" s="36"/>
    </row>
    <row r="100" spans="4:5" ht="12.75">
      <c r="D100" s="31"/>
      <c r="E100" s="32"/>
    </row>
    <row r="101" spans="4:5" ht="12.75">
      <c r="D101" s="31"/>
      <c r="E101" s="32"/>
    </row>
    <row r="102" spans="4:5" ht="12.75">
      <c r="D102" s="39"/>
      <c r="E102" s="36"/>
    </row>
    <row r="103" spans="4:5" ht="12.75">
      <c r="D103" s="31"/>
      <c r="E103" s="32"/>
    </row>
    <row r="104" spans="4:5" ht="12.75">
      <c r="D104" s="47"/>
      <c r="E104" s="48"/>
    </row>
    <row r="105" spans="4:5" ht="12.75">
      <c r="D105" s="39"/>
      <c r="E105" s="53"/>
    </row>
    <row r="106" spans="4:5" ht="12.75">
      <c r="D106" s="37"/>
      <c r="E106" s="48"/>
    </row>
    <row r="107" spans="4:5" ht="12.75">
      <c r="D107" s="39"/>
      <c r="E107" s="36"/>
    </row>
    <row r="108" spans="4:5" ht="12.75">
      <c r="D108" s="31"/>
      <c r="E108" s="32"/>
    </row>
    <row r="109" spans="3:5" ht="12.75">
      <c r="C109" s="33"/>
      <c r="D109" s="31"/>
      <c r="E109" s="34"/>
    </row>
    <row r="110" spans="4:5" ht="12.75">
      <c r="D110" s="37"/>
      <c r="E110" s="36"/>
    </row>
    <row r="111" spans="4:5" ht="12.75">
      <c r="D111" s="37"/>
      <c r="E111" s="48"/>
    </row>
    <row r="112" spans="3:5" ht="12.75">
      <c r="C112" s="33"/>
      <c r="D112" s="37"/>
      <c r="E112" s="54"/>
    </row>
    <row r="113" spans="3:5" ht="12.75">
      <c r="C113" s="33"/>
      <c r="D113" s="39"/>
      <c r="E113" s="40"/>
    </row>
    <row r="114" spans="4:5" ht="12.75">
      <c r="D114" s="31"/>
      <c r="E114" s="32"/>
    </row>
    <row r="115" spans="4:5" ht="12.75">
      <c r="D115" s="52"/>
      <c r="E115" s="55"/>
    </row>
    <row r="116" spans="4:5" ht="11.25" customHeight="1">
      <c r="D116" s="47"/>
      <c r="E116" s="48"/>
    </row>
    <row r="117" spans="2:5" ht="24" customHeight="1">
      <c r="B117" s="33"/>
      <c r="D117" s="47"/>
      <c r="E117" s="56"/>
    </row>
    <row r="118" spans="3:5" ht="15" customHeight="1">
      <c r="C118" s="33"/>
      <c r="D118" s="47"/>
      <c r="E118" s="56"/>
    </row>
    <row r="119" spans="4:5" ht="11.25" customHeight="1">
      <c r="D119" s="52"/>
      <c r="E119" s="53"/>
    </row>
    <row r="120" spans="4:5" ht="12.75">
      <c r="D120" s="47"/>
      <c r="E120" s="48"/>
    </row>
    <row r="121" spans="2:5" ht="13.5" customHeight="1">
      <c r="B121" s="33"/>
      <c r="D121" s="47"/>
      <c r="E121" s="57"/>
    </row>
    <row r="122" spans="3:5" ht="12.75" customHeight="1">
      <c r="C122" s="33"/>
      <c r="D122" s="47"/>
      <c r="E122" s="34"/>
    </row>
    <row r="123" spans="3:5" ht="12.75" customHeight="1">
      <c r="C123" s="33"/>
      <c r="D123" s="39"/>
      <c r="E123" s="40"/>
    </row>
    <row r="124" spans="4:5" ht="12.75">
      <c r="D124" s="31"/>
      <c r="E124" s="32"/>
    </row>
    <row r="125" spans="3:5" ht="12.75">
      <c r="C125" s="33"/>
      <c r="D125" s="31"/>
      <c r="E125" s="54"/>
    </row>
    <row r="126" spans="4:5" ht="12.75">
      <c r="D126" s="52"/>
      <c r="E126" s="53"/>
    </row>
    <row r="127" spans="4:5" ht="12.75">
      <c r="D127" s="47"/>
      <c r="E127" s="48"/>
    </row>
    <row r="128" spans="4:5" ht="12.75">
      <c r="D128" s="31"/>
      <c r="E128" s="32"/>
    </row>
    <row r="129" spans="1:5" ht="19.5" customHeight="1">
      <c r="A129" s="58"/>
      <c r="B129" s="8"/>
      <c r="C129" s="8"/>
      <c r="D129" s="8"/>
      <c r="E129" s="43"/>
    </row>
    <row r="130" spans="1:5" ht="15" customHeight="1">
      <c r="A130" s="33"/>
      <c r="D130" s="45"/>
      <c r="E130" s="43"/>
    </row>
    <row r="131" spans="1:5" ht="12.75">
      <c r="A131" s="33"/>
      <c r="B131" s="33"/>
      <c r="D131" s="45"/>
      <c r="E131" s="34"/>
    </row>
    <row r="132" spans="3:5" ht="12.75">
      <c r="C132" s="33"/>
      <c r="D132" s="31"/>
      <c r="E132" s="43"/>
    </row>
    <row r="133" spans="4:5" ht="12.75">
      <c r="D133" s="35"/>
      <c r="E133" s="36"/>
    </row>
    <row r="134" spans="2:5" ht="12.75">
      <c r="B134" s="33"/>
      <c r="D134" s="31"/>
      <c r="E134" s="34"/>
    </row>
    <row r="135" spans="3:5" ht="12.75">
      <c r="C135" s="33"/>
      <c r="D135" s="31"/>
      <c r="E135" s="34"/>
    </row>
    <row r="136" spans="4:5" ht="12.75">
      <c r="D136" s="39"/>
      <c r="E136" s="40"/>
    </row>
    <row r="137" spans="3:5" ht="22.5" customHeight="1">
      <c r="C137" s="33"/>
      <c r="D137" s="31"/>
      <c r="E137" s="41"/>
    </row>
    <row r="138" spans="4:5" ht="12.75">
      <c r="D138" s="31"/>
      <c r="E138" s="40"/>
    </row>
    <row r="139" spans="2:5" ht="12.75">
      <c r="B139" s="33"/>
      <c r="D139" s="37"/>
      <c r="E139" s="43"/>
    </row>
    <row r="140" spans="3:5" ht="12.75">
      <c r="C140" s="33"/>
      <c r="D140" s="37"/>
      <c r="E140" s="44"/>
    </row>
    <row r="141" spans="4:5" ht="12.75">
      <c r="D141" s="39"/>
      <c r="E141" s="36"/>
    </row>
    <row r="142" spans="1:5" ht="13.5" customHeight="1">
      <c r="A142" s="33"/>
      <c r="D142" s="45"/>
      <c r="E142" s="43"/>
    </row>
    <row r="143" spans="2:5" ht="13.5" customHeight="1">
      <c r="B143" s="33"/>
      <c r="D143" s="31"/>
      <c r="E143" s="43"/>
    </row>
    <row r="144" spans="3:5" ht="13.5" customHeight="1">
      <c r="C144" s="33"/>
      <c r="D144" s="31"/>
      <c r="E144" s="34"/>
    </row>
    <row r="145" spans="3:5" ht="12.75">
      <c r="C145" s="33"/>
      <c r="D145" s="39"/>
      <c r="E145" s="36"/>
    </row>
    <row r="146" spans="3:5" ht="12.75">
      <c r="C146" s="33"/>
      <c r="D146" s="31"/>
      <c r="E146" s="34"/>
    </row>
    <row r="147" spans="4:5" ht="12.75">
      <c r="D147" s="52"/>
      <c r="E147" s="53"/>
    </row>
    <row r="148" spans="3:5" ht="12.75">
      <c r="C148" s="33"/>
      <c r="D148" s="37"/>
      <c r="E148" s="54"/>
    </row>
    <row r="149" spans="3:5" ht="12.75">
      <c r="C149" s="33"/>
      <c r="D149" s="39"/>
      <c r="E149" s="40"/>
    </row>
    <row r="150" spans="4:5" ht="12.75">
      <c r="D150" s="52"/>
      <c r="E150" s="59"/>
    </row>
    <row r="151" spans="2:5" ht="12.75">
      <c r="B151" s="33"/>
      <c r="D151" s="47"/>
      <c r="E151" s="57"/>
    </row>
    <row r="152" spans="3:5" ht="12.75">
      <c r="C152" s="33"/>
      <c r="D152" s="47"/>
      <c r="E152" s="34"/>
    </row>
    <row r="153" spans="3:5" ht="12.75">
      <c r="C153" s="33"/>
      <c r="D153" s="39"/>
      <c r="E153" s="40"/>
    </row>
    <row r="154" spans="3:5" ht="12.75">
      <c r="C154" s="33"/>
      <c r="D154" s="39"/>
      <c r="E154" s="40"/>
    </row>
    <row r="155" spans="4:5" ht="12.75">
      <c r="D155" s="31"/>
      <c r="E155" s="32"/>
    </row>
    <row r="156" spans="1:5" s="60" customFormat="1" ht="18" customHeight="1">
      <c r="A156" s="196"/>
      <c r="B156" s="197"/>
      <c r="C156" s="197"/>
      <c r="D156" s="197"/>
      <c r="E156" s="197"/>
    </row>
    <row r="157" spans="1:5" ht="28.5" customHeight="1">
      <c r="A157" s="49"/>
      <c r="B157" s="49"/>
      <c r="C157" s="49"/>
      <c r="D157" s="50"/>
      <c r="E157" s="51"/>
    </row>
    <row r="159" spans="1:5" ht="15.75">
      <c r="A159" s="62"/>
      <c r="B159" s="33"/>
      <c r="C159" s="33"/>
      <c r="D159" s="63"/>
      <c r="E159" s="7"/>
    </row>
    <row r="160" spans="1:5" ht="12.75">
      <c r="A160" s="33"/>
      <c r="B160" s="33"/>
      <c r="C160" s="33"/>
      <c r="D160" s="63"/>
      <c r="E160" s="7"/>
    </row>
    <row r="161" spans="1:5" ht="17.25" customHeight="1">
      <c r="A161" s="33"/>
      <c r="B161" s="33"/>
      <c r="C161" s="33"/>
      <c r="D161" s="63"/>
      <c r="E161" s="7"/>
    </row>
    <row r="162" spans="1:5" ht="13.5" customHeight="1">
      <c r="A162" s="33"/>
      <c r="B162" s="33"/>
      <c r="C162" s="33"/>
      <c r="D162" s="63"/>
      <c r="E162" s="7"/>
    </row>
    <row r="163" spans="1:5" ht="12.75">
      <c r="A163" s="33"/>
      <c r="B163" s="33"/>
      <c r="C163" s="33"/>
      <c r="D163" s="63"/>
      <c r="E163" s="7"/>
    </row>
    <row r="164" spans="1:3" ht="12.75">
      <c r="A164" s="33"/>
      <c r="B164" s="33"/>
      <c r="C164" s="33"/>
    </row>
    <row r="165" spans="1:5" ht="12.75">
      <c r="A165" s="33"/>
      <c r="B165" s="33"/>
      <c r="C165" s="33"/>
      <c r="D165" s="63"/>
      <c r="E165" s="7"/>
    </row>
    <row r="166" spans="1:5" ht="12.75">
      <c r="A166" s="33"/>
      <c r="B166" s="33"/>
      <c r="C166" s="33"/>
      <c r="D166" s="63"/>
      <c r="E166" s="64"/>
    </row>
    <row r="167" spans="1:5" ht="12.75">
      <c r="A167" s="33"/>
      <c r="B167" s="33"/>
      <c r="C167" s="33"/>
      <c r="D167" s="63"/>
      <c r="E167" s="7"/>
    </row>
    <row r="168" spans="1:5" ht="22.5" customHeight="1">
      <c r="A168" s="33"/>
      <c r="B168" s="33"/>
      <c r="C168" s="33"/>
      <c r="D168" s="63"/>
      <c r="E168" s="41"/>
    </row>
    <row r="169" spans="4:5" ht="22.5" customHeight="1">
      <c r="D169" s="39"/>
      <c r="E169" s="42"/>
    </row>
  </sheetData>
  <sheetProtection/>
  <mergeCells count="8">
    <mergeCell ref="A2:H2"/>
    <mergeCell ref="B16:H16"/>
    <mergeCell ref="B18:H18"/>
    <mergeCell ref="B30:H30"/>
    <mergeCell ref="B32:H32"/>
    <mergeCell ref="A156:E156"/>
    <mergeCell ref="B4:H4"/>
    <mergeCell ref="B44:H44"/>
  </mergeCells>
  <printOptions horizontalCentered="1"/>
  <pageMargins left="0.1968503937007874" right="0.1968503937007874" top="0.4330708661417323" bottom="0.3937007874015748" header="0.1968503937007874" footer="0.196850393700787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5"/>
  <sheetViews>
    <sheetView tabSelected="1" zoomScalePageLayoutView="0" workbookViewId="0" topLeftCell="A37">
      <selection activeCell="B47" sqref="B47"/>
    </sheetView>
  </sheetViews>
  <sheetFormatPr defaultColWidth="11.421875" defaultRowHeight="12.75"/>
  <cols>
    <col min="1" max="1" width="11.421875" style="86" bestFit="1" customWidth="1"/>
    <col min="2" max="2" width="34.421875" style="88" customWidth="1"/>
    <col min="3" max="3" width="14.28125" style="3" customWidth="1"/>
    <col min="4" max="4" width="14.57421875" style="3" bestFit="1" customWidth="1"/>
    <col min="5" max="5" width="12.421875" style="3" bestFit="1" customWidth="1"/>
    <col min="6" max="6" width="14.140625" style="3" bestFit="1" customWidth="1"/>
    <col min="7" max="7" width="12.140625" style="3" customWidth="1"/>
    <col min="8" max="8" width="15.28125" style="3" customWidth="1"/>
    <col min="9" max="9" width="14.28125" style="3" customWidth="1"/>
    <col min="10" max="10" width="12.57421875" style="3" customWidth="1"/>
    <col min="11" max="11" width="14.28125" style="3" customWidth="1"/>
    <col min="12" max="12" width="13.140625" style="3" customWidth="1"/>
    <col min="13" max="16384" width="11.421875" style="6" customWidth="1"/>
  </cols>
  <sheetData>
    <row r="1" ht="17.25" customHeight="1">
      <c r="L1" s="159" t="s">
        <v>50</v>
      </c>
    </row>
    <row r="2" spans="1:12" s="7" customFormat="1" ht="15">
      <c r="A2" s="200" t="s">
        <v>31</v>
      </c>
      <c r="B2" s="201"/>
      <c r="C2" s="201"/>
      <c r="D2" s="201"/>
      <c r="E2" s="201"/>
      <c r="F2" s="201"/>
      <c r="G2" s="201"/>
      <c r="H2" s="201"/>
      <c r="I2" s="201"/>
      <c r="J2" s="201"/>
      <c r="K2" s="97"/>
      <c r="L2" s="98"/>
    </row>
    <row r="3" spans="1:12" ht="14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s="7" customFormat="1" ht="15">
      <c r="A4" s="99" t="s">
        <v>32</v>
      </c>
      <c r="B4" s="100"/>
      <c r="C4" s="100"/>
      <c r="D4" s="101"/>
      <c r="E4" s="98"/>
      <c r="F4" s="98"/>
      <c r="G4" s="98"/>
      <c r="H4" s="98"/>
      <c r="I4" s="98"/>
      <c r="J4" s="98"/>
      <c r="K4" s="98"/>
      <c r="L4" s="98"/>
    </row>
    <row r="5" spans="1:12" s="7" customFormat="1" ht="12.75" customHeight="1">
      <c r="A5" s="102" t="s">
        <v>33</v>
      </c>
      <c r="B5" s="98"/>
      <c r="C5" s="98"/>
      <c r="D5" s="103"/>
      <c r="E5" s="98"/>
      <c r="F5" s="98"/>
      <c r="G5" s="98"/>
      <c r="H5" s="98"/>
      <c r="I5" s="98"/>
      <c r="J5" s="98"/>
      <c r="K5" s="98"/>
      <c r="L5" s="98"/>
    </row>
    <row r="6" spans="1:12" s="7" customFormat="1" ht="15">
      <c r="A6" s="104"/>
      <c r="B6" s="98"/>
      <c r="C6" s="98"/>
      <c r="D6" s="103"/>
      <c r="E6" s="98"/>
      <c r="F6" s="98"/>
      <c r="G6" s="98"/>
      <c r="H6" s="98"/>
      <c r="I6" s="98"/>
      <c r="J6" s="98"/>
      <c r="K6" s="98"/>
      <c r="L6" s="98"/>
    </row>
    <row r="7" spans="1:12" s="7" customFormat="1" ht="30.75" thickBot="1">
      <c r="A7" s="105" t="s">
        <v>34</v>
      </c>
      <c r="B7" s="106"/>
      <c r="C7" s="107"/>
      <c r="D7" s="108" t="s">
        <v>51</v>
      </c>
      <c r="E7" s="108" t="s">
        <v>48</v>
      </c>
      <c r="F7" s="108" t="s">
        <v>52</v>
      </c>
      <c r="G7" s="98"/>
      <c r="H7" s="98"/>
      <c r="I7" s="98"/>
      <c r="J7" s="98"/>
      <c r="K7" s="98"/>
      <c r="L7" s="98"/>
    </row>
    <row r="8" spans="1:12" ht="15.75" thickTop="1">
      <c r="A8" s="109"/>
      <c r="B8" s="110"/>
      <c r="C8" s="111"/>
      <c r="D8" s="112"/>
      <c r="E8" s="113"/>
      <c r="F8" s="113"/>
      <c r="G8" s="98"/>
      <c r="H8" s="98"/>
      <c r="I8" s="98"/>
      <c r="J8" s="98"/>
      <c r="K8" s="98"/>
      <c r="L8" s="98"/>
    </row>
    <row r="9" spans="1:12" ht="15">
      <c r="A9" s="198" t="s">
        <v>13</v>
      </c>
      <c r="B9" s="198"/>
      <c r="C9" s="198"/>
      <c r="D9" s="161">
        <f>'PLAN PRIHODA'!B15</f>
        <v>551835</v>
      </c>
      <c r="E9" s="161">
        <f>'PLAN PRIHODA'!B43</f>
        <v>551835</v>
      </c>
      <c r="F9" s="161">
        <f>'PLAN PRIHODA'!B43</f>
        <v>551835</v>
      </c>
      <c r="G9" s="98"/>
      <c r="H9" s="98"/>
      <c r="I9" s="98"/>
      <c r="J9" s="98"/>
      <c r="K9" s="98"/>
      <c r="L9" s="98"/>
    </row>
    <row r="10" spans="1:12" ht="15">
      <c r="A10" s="199" t="s">
        <v>35</v>
      </c>
      <c r="B10" s="199"/>
      <c r="C10" s="199"/>
      <c r="D10" s="161">
        <f>'PLAN PRIHODA'!C15</f>
        <v>1000</v>
      </c>
      <c r="E10" s="161">
        <f>'PLAN PRIHODA'!C43</f>
        <v>1000</v>
      </c>
      <c r="F10" s="161">
        <f>'PLAN PRIHODA'!C43</f>
        <v>1000</v>
      </c>
      <c r="G10" s="98"/>
      <c r="H10" s="98"/>
      <c r="I10" s="98"/>
      <c r="J10" s="98"/>
      <c r="K10" s="98"/>
      <c r="L10" s="98"/>
    </row>
    <row r="11" spans="1:12" s="7" customFormat="1" ht="15">
      <c r="A11" s="198" t="s">
        <v>15</v>
      </c>
      <c r="B11" s="198"/>
      <c r="C11" s="198"/>
      <c r="D11" s="161">
        <f>'PLAN PRIHODA'!D15</f>
        <v>140000</v>
      </c>
      <c r="E11" s="161">
        <f>'PLAN PRIHODA'!D43</f>
        <v>140000</v>
      </c>
      <c r="F11" s="161">
        <f>'PLAN PRIHODA'!D43</f>
        <v>140000</v>
      </c>
      <c r="G11" s="98"/>
      <c r="H11" s="98"/>
      <c r="I11" s="98"/>
      <c r="J11" s="98"/>
      <c r="K11" s="98"/>
      <c r="L11" s="98"/>
    </row>
    <row r="12" spans="1:12" ht="15">
      <c r="A12" s="198" t="s">
        <v>16</v>
      </c>
      <c r="B12" s="198"/>
      <c r="C12" s="198"/>
      <c r="D12" s="161">
        <f>'PLAN PRIHODA'!E15</f>
        <v>3187000</v>
      </c>
      <c r="E12" s="161">
        <f>'PLAN PRIHODA'!E43</f>
        <v>3187000</v>
      </c>
      <c r="F12" s="161">
        <f>'PLAN PRIHODA'!E43</f>
        <v>3187000</v>
      </c>
      <c r="G12" s="98"/>
      <c r="H12" s="98"/>
      <c r="I12" s="98"/>
      <c r="J12" s="98"/>
      <c r="K12" s="98"/>
      <c r="L12" s="98"/>
    </row>
    <row r="13" spans="1:12" ht="15">
      <c r="A13" s="198" t="s">
        <v>20</v>
      </c>
      <c r="B13" s="198"/>
      <c r="C13" s="198"/>
      <c r="D13" s="161">
        <f>'PLAN PRIHODA'!F15</f>
        <v>3000</v>
      </c>
      <c r="E13" s="161">
        <f>'PLAN PRIHODA'!F29</f>
        <v>3000</v>
      </c>
      <c r="F13" s="161">
        <f>'PLAN PRIHODA'!F43</f>
        <v>3000</v>
      </c>
      <c r="G13" s="98"/>
      <c r="H13" s="98"/>
      <c r="I13" s="98"/>
      <c r="J13" s="98"/>
      <c r="K13" s="98"/>
      <c r="L13" s="98"/>
    </row>
    <row r="14" spans="1:12" ht="15">
      <c r="A14" s="199" t="s">
        <v>36</v>
      </c>
      <c r="B14" s="199"/>
      <c r="C14" s="199"/>
      <c r="D14" s="161">
        <f>'PLAN PRIHODA'!G15</f>
        <v>2800</v>
      </c>
      <c r="E14" s="161">
        <f>'PLAN PRIHODA'!G43</f>
        <v>2800</v>
      </c>
      <c r="F14" s="161">
        <f>'PLAN PRIHODA'!G43</f>
        <v>2800</v>
      </c>
      <c r="G14" s="98"/>
      <c r="H14" s="98"/>
      <c r="I14" s="98"/>
      <c r="J14" s="98"/>
      <c r="K14" s="98"/>
      <c r="L14" s="98"/>
    </row>
    <row r="15" spans="1:12" ht="15">
      <c r="A15" s="198" t="s">
        <v>37</v>
      </c>
      <c r="B15" s="198"/>
      <c r="C15" s="198"/>
      <c r="D15" s="161"/>
      <c r="E15" s="161"/>
      <c r="F15" s="161"/>
      <c r="G15" s="98"/>
      <c r="H15" s="98"/>
      <c r="I15" s="98"/>
      <c r="J15" s="98"/>
      <c r="K15" s="98"/>
      <c r="L15" s="98"/>
    </row>
    <row r="16" spans="1:12" s="7" customFormat="1" ht="15">
      <c r="A16" s="114"/>
      <c r="B16" s="115"/>
      <c r="C16" s="116"/>
      <c r="D16" s="162"/>
      <c r="E16" s="162"/>
      <c r="F16" s="162"/>
      <c r="G16" s="98"/>
      <c r="H16" s="98"/>
      <c r="I16" s="98"/>
      <c r="J16" s="98"/>
      <c r="K16" s="98"/>
      <c r="L16" s="98"/>
    </row>
    <row r="17" spans="1:12" ht="15.75" thickBot="1">
      <c r="A17" s="117" t="s">
        <v>38</v>
      </c>
      <c r="B17" s="118"/>
      <c r="C17" s="119"/>
      <c r="D17" s="163">
        <f>SUM(D9:D16)</f>
        <v>3885635</v>
      </c>
      <c r="E17" s="163">
        <f>SUM(E9:E16)</f>
        <v>3885635</v>
      </c>
      <c r="F17" s="163">
        <f>SUM(F9:F16)</f>
        <v>3885635</v>
      </c>
      <c r="G17" s="98"/>
      <c r="H17" s="98"/>
      <c r="I17" s="98"/>
      <c r="J17" s="98"/>
      <c r="K17" s="98"/>
      <c r="L17" s="98"/>
    </row>
    <row r="18" spans="1:12" s="7" customFormat="1" ht="15.75" thickTop="1">
      <c r="A18" s="120" t="s">
        <v>39</v>
      </c>
      <c r="B18" s="121"/>
      <c r="C18" s="98"/>
      <c r="D18" s="122"/>
      <c r="E18" s="123"/>
      <c r="F18" s="98"/>
      <c r="G18" s="98"/>
      <c r="H18" s="98"/>
      <c r="I18" s="98"/>
      <c r="J18" s="98"/>
      <c r="K18" s="98"/>
      <c r="L18" s="98"/>
    </row>
    <row r="19" spans="1:12" s="7" customFormat="1" ht="15">
      <c r="A19" s="124" t="s">
        <v>40</v>
      </c>
      <c r="B19" s="125"/>
      <c r="C19" s="125"/>
      <c r="D19" s="125"/>
      <c r="E19" s="126"/>
      <c r="F19" s="125"/>
      <c r="G19" s="125"/>
      <c r="H19" s="125"/>
      <c r="I19" s="125"/>
      <c r="J19" s="125"/>
      <c r="K19" s="98"/>
      <c r="L19" s="98"/>
    </row>
    <row r="20" spans="1:12" ht="15">
      <c r="A20" s="127" t="s">
        <v>41</v>
      </c>
      <c r="B20" s="104"/>
      <c r="C20" s="98"/>
      <c r="D20" s="123"/>
      <c r="E20" s="128"/>
      <c r="F20" s="98"/>
      <c r="G20" s="98"/>
      <c r="H20" s="98"/>
      <c r="I20" s="98"/>
      <c r="J20" s="98"/>
      <c r="K20" s="98"/>
      <c r="L20" s="98"/>
    </row>
    <row r="21" spans="1:12" ht="15">
      <c r="A21" s="129"/>
      <c r="B21" s="129"/>
      <c r="C21" s="129"/>
      <c r="D21" s="130"/>
      <c r="E21" s="129"/>
      <c r="F21" s="129"/>
      <c r="G21" s="129"/>
      <c r="H21" s="129"/>
      <c r="I21" s="129"/>
      <c r="J21" s="129"/>
      <c r="K21" s="129"/>
      <c r="L21" s="131" t="s">
        <v>10</v>
      </c>
    </row>
    <row r="22" spans="1:12" ht="15">
      <c r="A22" s="132"/>
      <c r="B22" s="132"/>
      <c r="C22" s="132"/>
      <c r="D22" s="133"/>
      <c r="E22" s="133"/>
      <c r="F22" s="133"/>
      <c r="G22" s="133"/>
      <c r="H22" s="133"/>
      <c r="I22" s="133"/>
      <c r="J22" s="133"/>
      <c r="K22" s="133"/>
      <c r="L22" s="133"/>
    </row>
    <row r="23" spans="1:12" s="7" customFormat="1" ht="12.75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98"/>
      <c r="L23" s="134"/>
    </row>
    <row r="24" spans="1:12" s="7" customFormat="1" ht="120">
      <c r="A24" s="135" t="s">
        <v>42</v>
      </c>
      <c r="B24" s="135" t="s">
        <v>43</v>
      </c>
      <c r="C24" s="136" t="s">
        <v>53</v>
      </c>
      <c r="D24" s="136" t="s">
        <v>13</v>
      </c>
      <c r="E24" s="136" t="s">
        <v>14</v>
      </c>
      <c r="F24" s="136" t="s">
        <v>15</v>
      </c>
      <c r="G24" s="136" t="s">
        <v>16</v>
      </c>
      <c r="H24" s="136" t="s">
        <v>20</v>
      </c>
      <c r="I24" s="136" t="s">
        <v>44</v>
      </c>
      <c r="J24" s="136" t="s">
        <v>37</v>
      </c>
      <c r="K24" s="137" t="s">
        <v>49</v>
      </c>
      <c r="L24" s="137" t="s">
        <v>54</v>
      </c>
    </row>
    <row r="25" spans="1:12" s="7" customFormat="1" ht="15">
      <c r="A25" s="138">
        <v>31</v>
      </c>
      <c r="B25" s="138" t="s">
        <v>62</v>
      </c>
      <c r="C25" s="139">
        <f>SUM(C26:C28)</f>
        <v>2940000</v>
      </c>
      <c r="D25" s="139">
        <f aca="true" t="shared" si="0" ref="D25:J25">SUM(D26:D29)</f>
        <v>0</v>
      </c>
      <c r="E25" s="139">
        <f t="shared" si="0"/>
        <v>0</v>
      </c>
      <c r="F25" s="139">
        <f t="shared" si="0"/>
        <v>0</v>
      </c>
      <c r="G25" s="139">
        <f t="shared" si="0"/>
        <v>2940000</v>
      </c>
      <c r="H25" s="139">
        <f t="shared" si="0"/>
        <v>0</v>
      </c>
      <c r="I25" s="139">
        <f t="shared" si="0"/>
        <v>0</v>
      </c>
      <c r="J25" s="139">
        <f t="shared" si="0"/>
        <v>0</v>
      </c>
      <c r="K25" s="139">
        <v>2940000</v>
      </c>
      <c r="L25" s="139">
        <v>2940000</v>
      </c>
    </row>
    <row r="26" spans="1:12" ht="14.25">
      <c r="A26" s="140">
        <v>311</v>
      </c>
      <c r="B26" s="141" t="s">
        <v>59</v>
      </c>
      <c r="C26" s="142">
        <f>SUM(D26:J26)</f>
        <v>2400000</v>
      </c>
      <c r="D26" s="142"/>
      <c r="E26" s="142"/>
      <c r="F26" s="142"/>
      <c r="G26" s="142">
        <v>2400000</v>
      </c>
      <c r="H26" s="142"/>
      <c r="I26" s="142"/>
      <c r="J26" s="142"/>
      <c r="K26" s="142"/>
      <c r="L26" s="142"/>
    </row>
    <row r="27" spans="1:12" ht="14.25">
      <c r="A27" s="140">
        <v>312</v>
      </c>
      <c r="B27" s="143" t="s">
        <v>60</v>
      </c>
      <c r="C27" s="142">
        <f>SUM(D27:J27)</f>
        <v>60000</v>
      </c>
      <c r="D27" s="142"/>
      <c r="E27" s="142"/>
      <c r="F27" s="142"/>
      <c r="G27" s="142">
        <v>60000</v>
      </c>
      <c r="H27" s="142"/>
      <c r="I27" s="142"/>
      <c r="J27" s="142"/>
      <c r="K27" s="142"/>
      <c r="L27" s="142"/>
    </row>
    <row r="28" spans="1:12" ht="14.25">
      <c r="A28" s="140">
        <v>313</v>
      </c>
      <c r="B28" s="141" t="s">
        <v>61</v>
      </c>
      <c r="C28" s="142">
        <f>SUM(D28:J28)</f>
        <v>480000</v>
      </c>
      <c r="D28" s="142"/>
      <c r="E28" s="142"/>
      <c r="F28" s="142"/>
      <c r="G28" s="142">
        <v>480000</v>
      </c>
      <c r="H28" s="142"/>
      <c r="I28" s="142"/>
      <c r="J28" s="142"/>
      <c r="K28" s="142"/>
      <c r="L28" s="142"/>
    </row>
    <row r="29" spans="1:12" ht="14.25">
      <c r="A29" s="140"/>
      <c r="B29" s="144"/>
      <c r="C29" s="142"/>
      <c r="D29" s="142"/>
      <c r="E29" s="142"/>
      <c r="F29" s="142"/>
      <c r="G29" s="142"/>
      <c r="H29" s="142"/>
      <c r="I29" s="142"/>
      <c r="J29" s="142"/>
      <c r="K29" s="142"/>
      <c r="L29" s="142"/>
    </row>
    <row r="30" spans="1:12" s="7" customFormat="1" ht="12.75" customHeight="1">
      <c r="A30" s="145">
        <v>32</v>
      </c>
      <c r="B30" s="160" t="s">
        <v>63</v>
      </c>
      <c r="C30" s="146">
        <f aca="true" t="shared" si="1" ref="C30:J30">SUM(C31:C34)</f>
        <v>911235</v>
      </c>
      <c r="D30" s="146">
        <f t="shared" si="1"/>
        <v>520235</v>
      </c>
      <c r="E30" s="146">
        <f t="shared" si="1"/>
        <v>1000</v>
      </c>
      <c r="F30" s="146">
        <f t="shared" si="1"/>
        <v>140000</v>
      </c>
      <c r="G30" s="146">
        <f t="shared" si="1"/>
        <v>247000</v>
      </c>
      <c r="H30" s="146">
        <f t="shared" si="1"/>
        <v>3000</v>
      </c>
      <c r="I30" s="146">
        <f t="shared" si="1"/>
        <v>0</v>
      </c>
      <c r="J30" s="146">
        <f t="shared" si="1"/>
        <v>0</v>
      </c>
      <c r="K30" s="146">
        <v>911235</v>
      </c>
      <c r="L30" s="146">
        <v>911235</v>
      </c>
    </row>
    <row r="31" spans="1:12" s="7" customFormat="1" ht="14.25">
      <c r="A31" s="140">
        <v>321</v>
      </c>
      <c r="B31" s="141" t="s">
        <v>64</v>
      </c>
      <c r="C31" s="142">
        <f>SUM(D31:J31)</f>
        <v>245000</v>
      </c>
      <c r="D31" s="142">
        <v>25000</v>
      </c>
      <c r="E31" s="142"/>
      <c r="F31" s="142"/>
      <c r="G31" s="142">
        <v>220000</v>
      </c>
      <c r="H31" s="142"/>
      <c r="I31" s="142"/>
      <c r="J31" s="142"/>
      <c r="K31" s="142"/>
      <c r="L31" s="142"/>
    </row>
    <row r="32" spans="1:12" s="7" customFormat="1" ht="14.25">
      <c r="A32" s="140">
        <v>322</v>
      </c>
      <c r="B32" s="141" t="s">
        <v>69</v>
      </c>
      <c r="C32" s="142">
        <f aca="true" t="shared" si="2" ref="C32:C41">SUM(D32:J32)</f>
        <v>281500</v>
      </c>
      <c r="D32" s="142">
        <v>169000</v>
      </c>
      <c r="E32" s="142">
        <v>1000</v>
      </c>
      <c r="F32" s="142">
        <v>100000</v>
      </c>
      <c r="G32" s="142">
        <v>10000</v>
      </c>
      <c r="H32" s="142">
        <v>1500</v>
      </c>
      <c r="I32" s="142"/>
      <c r="J32" s="142"/>
      <c r="K32" s="142"/>
      <c r="L32" s="142"/>
    </row>
    <row r="33" spans="1:12" ht="14.25">
      <c r="A33" s="140">
        <v>323</v>
      </c>
      <c r="B33" s="141" t="s">
        <v>65</v>
      </c>
      <c r="C33" s="142">
        <f t="shared" si="2"/>
        <v>361935</v>
      </c>
      <c r="D33" s="142">
        <v>315435</v>
      </c>
      <c r="E33" s="142"/>
      <c r="F33" s="142">
        <v>40000</v>
      </c>
      <c r="G33" s="142">
        <v>5000</v>
      </c>
      <c r="H33" s="142">
        <v>1500</v>
      </c>
      <c r="I33" s="142"/>
      <c r="J33" s="142"/>
      <c r="K33" s="142"/>
      <c r="L33" s="142"/>
    </row>
    <row r="34" spans="1:12" ht="14.25">
      <c r="A34" s="140">
        <v>329</v>
      </c>
      <c r="B34" s="141" t="s">
        <v>66</v>
      </c>
      <c r="C34" s="142">
        <f t="shared" si="2"/>
        <v>22800</v>
      </c>
      <c r="D34" s="142">
        <v>10800</v>
      </c>
      <c r="E34" s="142"/>
      <c r="F34" s="142"/>
      <c r="G34" s="142">
        <v>12000</v>
      </c>
      <c r="H34" s="142"/>
      <c r="I34" s="142"/>
      <c r="J34" s="142"/>
      <c r="K34" s="142"/>
      <c r="L34" s="142"/>
    </row>
    <row r="35" spans="1:12" ht="15">
      <c r="A35" s="145">
        <v>34</v>
      </c>
      <c r="B35" s="160" t="s">
        <v>68</v>
      </c>
      <c r="C35" s="146">
        <f aca="true" t="shared" si="3" ref="C35:J35">C36</f>
        <v>4100</v>
      </c>
      <c r="D35" s="146">
        <f t="shared" si="3"/>
        <v>4100</v>
      </c>
      <c r="E35" s="146">
        <f t="shared" si="3"/>
        <v>0</v>
      </c>
      <c r="F35" s="146">
        <f t="shared" si="3"/>
        <v>0</v>
      </c>
      <c r="G35" s="146">
        <f t="shared" si="3"/>
        <v>0</v>
      </c>
      <c r="H35" s="146">
        <f t="shared" si="3"/>
        <v>0</v>
      </c>
      <c r="I35" s="146">
        <f t="shared" si="3"/>
        <v>0</v>
      </c>
      <c r="J35" s="146">
        <f t="shared" si="3"/>
        <v>0</v>
      </c>
      <c r="K35" s="146">
        <v>4100</v>
      </c>
      <c r="L35" s="146">
        <v>4100</v>
      </c>
    </row>
    <row r="36" spans="1:12" s="7" customFormat="1" ht="14.25">
      <c r="A36" s="140">
        <v>341</v>
      </c>
      <c r="B36" s="141" t="s">
        <v>67</v>
      </c>
      <c r="C36" s="142">
        <f t="shared" si="2"/>
        <v>4100</v>
      </c>
      <c r="D36" s="142">
        <v>4100</v>
      </c>
      <c r="E36" s="142"/>
      <c r="F36" s="142"/>
      <c r="G36" s="142"/>
      <c r="H36" s="142"/>
      <c r="I36" s="142"/>
      <c r="J36" s="142"/>
      <c r="K36" s="142"/>
      <c r="L36" s="142"/>
    </row>
    <row r="37" spans="1:12" ht="14.25">
      <c r="A37" s="140" t="s">
        <v>45</v>
      </c>
      <c r="B37" s="141"/>
      <c r="C37" s="142">
        <f t="shared" si="2"/>
        <v>0</v>
      </c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 ht="14.25">
      <c r="A38" s="140"/>
      <c r="B38" s="141"/>
      <c r="C38" s="142">
        <f t="shared" si="2"/>
        <v>0</v>
      </c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 ht="15">
      <c r="A39" s="145">
        <v>42</v>
      </c>
      <c r="B39" s="147"/>
      <c r="C39" s="146">
        <f>C40+C41</f>
        <v>30300</v>
      </c>
      <c r="D39" s="146">
        <f>D40+D41</f>
        <v>27500</v>
      </c>
      <c r="E39" s="146">
        <f aca="true" t="shared" si="4" ref="E39:J39">E40</f>
        <v>0</v>
      </c>
      <c r="F39" s="146">
        <f t="shared" si="4"/>
        <v>0</v>
      </c>
      <c r="G39" s="146">
        <f t="shared" si="4"/>
        <v>0</v>
      </c>
      <c r="H39" s="146">
        <f t="shared" si="4"/>
        <v>0</v>
      </c>
      <c r="I39" s="146">
        <f t="shared" si="4"/>
        <v>2800</v>
      </c>
      <c r="J39" s="146">
        <f t="shared" si="4"/>
        <v>0</v>
      </c>
      <c r="K39" s="146">
        <v>30300</v>
      </c>
      <c r="L39" s="146">
        <v>30300</v>
      </c>
    </row>
    <row r="40" spans="1:12" ht="14.25">
      <c r="A40" s="140">
        <v>422</v>
      </c>
      <c r="B40" s="166" t="s">
        <v>72</v>
      </c>
      <c r="C40" s="142">
        <f t="shared" si="2"/>
        <v>25300</v>
      </c>
      <c r="D40" s="142">
        <v>22500</v>
      </c>
      <c r="E40" s="142"/>
      <c r="F40" s="142"/>
      <c r="G40" s="142"/>
      <c r="H40" s="142"/>
      <c r="I40" s="142">
        <v>2800</v>
      </c>
      <c r="J40" s="142"/>
      <c r="K40" s="142"/>
      <c r="L40" s="142"/>
    </row>
    <row r="41" spans="1:12" s="7" customFormat="1" ht="14.25">
      <c r="A41" s="140">
        <v>424</v>
      </c>
      <c r="B41" s="141" t="s">
        <v>73</v>
      </c>
      <c r="C41" s="142">
        <f t="shared" si="2"/>
        <v>5000</v>
      </c>
      <c r="D41" s="142">
        <v>5000</v>
      </c>
      <c r="E41" s="142"/>
      <c r="F41" s="142"/>
      <c r="G41" s="142"/>
      <c r="H41" s="142"/>
      <c r="I41" s="142"/>
      <c r="J41" s="142"/>
      <c r="K41" s="142"/>
      <c r="L41" s="142"/>
    </row>
    <row r="42" spans="1:12" ht="15">
      <c r="A42" s="145">
        <v>51</v>
      </c>
      <c r="B42" s="141"/>
      <c r="C42" s="146">
        <f aca="true" t="shared" si="5" ref="C42:L42">C43</f>
        <v>0</v>
      </c>
      <c r="D42" s="146">
        <f t="shared" si="5"/>
        <v>0</v>
      </c>
      <c r="E42" s="146">
        <f t="shared" si="5"/>
        <v>0</v>
      </c>
      <c r="F42" s="146">
        <f t="shared" si="5"/>
        <v>0</v>
      </c>
      <c r="G42" s="146">
        <f t="shared" si="5"/>
        <v>0</v>
      </c>
      <c r="H42" s="146">
        <f t="shared" si="5"/>
        <v>0</v>
      </c>
      <c r="I42" s="146">
        <f t="shared" si="5"/>
        <v>0</v>
      </c>
      <c r="J42" s="146">
        <f t="shared" si="5"/>
        <v>0</v>
      </c>
      <c r="K42" s="146">
        <f t="shared" si="5"/>
        <v>0</v>
      </c>
      <c r="L42" s="146">
        <f t="shared" si="5"/>
        <v>0</v>
      </c>
    </row>
    <row r="43" spans="1:12" ht="14.25">
      <c r="A43" s="148">
        <v>511</v>
      </c>
      <c r="B43" s="149"/>
      <c r="C43" s="150"/>
      <c r="D43" s="150"/>
      <c r="E43" s="150"/>
      <c r="F43" s="150"/>
      <c r="G43" s="150"/>
      <c r="H43" s="150"/>
      <c r="I43" s="150"/>
      <c r="J43" s="150"/>
      <c r="K43" s="150"/>
      <c r="L43" s="150"/>
    </row>
    <row r="44" spans="1:12" s="7" customFormat="1" ht="12.75" customHeight="1">
      <c r="A44" s="151"/>
      <c r="B44" s="152" t="s">
        <v>46</v>
      </c>
      <c r="C44" s="153">
        <f aca="true" t="shared" si="6" ref="C44:L44">C25+C30+C35+C39</f>
        <v>3885635</v>
      </c>
      <c r="D44" s="153">
        <f t="shared" si="6"/>
        <v>551835</v>
      </c>
      <c r="E44" s="153">
        <f t="shared" si="6"/>
        <v>1000</v>
      </c>
      <c r="F44" s="153">
        <f t="shared" si="6"/>
        <v>140000</v>
      </c>
      <c r="G44" s="153">
        <f t="shared" si="6"/>
        <v>3187000</v>
      </c>
      <c r="H44" s="153">
        <f t="shared" si="6"/>
        <v>3000</v>
      </c>
      <c r="I44" s="153">
        <f t="shared" si="6"/>
        <v>2800</v>
      </c>
      <c r="J44" s="153">
        <f t="shared" si="6"/>
        <v>0</v>
      </c>
      <c r="K44" s="153">
        <f t="shared" si="6"/>
        <v>3885635</v>
      </c>
      <c r="L44" s="153">
        <f t="shared" si="6"/>
        <v>3885635</v>
      </c>
    </row>
    <row r="45" spans="1:12" s="7" customFormat="1" ht="15">
      <c r="A45" s="154"/>
      <c r="B45" s="155" t="s">
        <v>47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</row>
    <row r="46" spans="1:12" s="7" customFormat="1" ht="14.25">
      <c r="A46" s="156"/>
      <c r="B46" s="157"/>
      <c r="C46" s="98"/>
      <c r="D46" s="103"/>
      <c r="E46" s="98"/>
      <c r="F46" s="98"/>
      <c r="G46" s="98"/>
      <c r="H46" s="98"/>
      <c r="I46" s="98"/>
      <c r="J46" s="98"/>
      <c r="K46" s="98"/>
      <c r="L46" s="98"/>
    </row>
    <row r="47" spans="1:12" ht="12.75">
      <c r="A47" s="84"/>
      <c r="B47" s="10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84"/>
      <c r="B48" s="10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84"/>
      <c r="B49" s="10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2" s="7" customFormat="1" ht="12.75">
      <c r="A50" s="85"/>
      <c r="B50" s="87"/>
    </row>
    <row r="51" spans="1:12" ht="12.75">
      <c r="A51" s="84"/>
      <c r="B51" s="10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2.75">
      <c r="A52" s="84"/>
      <c r="B52" s="10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2.75">
      <c r="A53" s="84"/>
      <c r="B53" s="10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2.75">
      <c r="A54" s="84"/>
      <c r="B54" s="10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2" s="7" customFormat="1" ht="12.75">
      <c r="A55" s="85"/>
      <c r="B55" s="87"/>
    </row>
    <row r="56" spans="1:12" ht="12.75">
      <c r="A56" s="84"/>
      <c r="B56" s="10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2.75">
      <c r="A57" s="85"/>
      <c r="B57" s="10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2" s="7" customFormat="1" ht="12.75" customHeight="1">
      <c r="A58" s="95"/>
      <c r="B58" s="87"/>
    </row>
    <row r="59" spans="1:2" s="7" customFormat="1" ht="12.75">
      <c r="A59" s="85"/>
      <c r="B59" s="87"/>
    </row>
    <row r="60" spans="1:2" s="7" customFormat="1" ht="12.75">
      <c r="A60" s="85"/>
      <c r="B60" s="87"/>
    </row>
    <row r="61" spans="1:12" ht="12.75">
      <c r="A61" s="84"/>
      <c r="B61" s="10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84"/>
      <c r="B62" s="10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84"/>
      <c r="B63" s="10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2" s="7" customFormat="1" ht="12.75">
      <c r="A64" s="85"/>
      <c r="B64" s="87"/>
    </row>
    <row r="65" spans="1:12" ht="12.75">
      <c r="A65" s="84"/>
      <c r="B65" s="10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2.75">
      <c r="A66" s="84"/>
      <c r="B66" s="10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2.75">
      <c r="A67" s="84"/>
      <c r="B67" s="10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s="84"/>
      <c r="B68" s="10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2" s="7" customFormat="1" ht="12.75">
      <c r="A69" s="85"/>
      <c r="B69" s="87"/>
    </row>
    <row r="70" spans="1:12" ht="12.75">
      <c r="A70" s="84"/>
      <c r="B70" s="10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2.75">
      <c r="A71" s="85"/>
      <c r="B71" s="10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2" s="7" customFormat="1" ht="12.75">
      <c r="A72" s="95"/>
      <c r="B72" s="87"/>
    </row>
    <row r="73" spans="1:2" s="7" customFormat="1" ht="12.75">
      <c r="A73" s="85"/>
      <c r="B73" s="87"/>
    </row>
    <row r="74" spans="1:2" s="7" customFormat="1" ht="12.75">
      <c r="A74" s="85"/>
      <c r="B74" s="87"/>
    </row>
    <row r="75" spans="1:12" ht="12.75">
      <c r="A75" s="84"/>
      <c r="B75" s="10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2.75">
      <c r="A76" s="84"/>
      <c r="B76" s="10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84"/>
      <c r="B77" s="10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2" s="7" customFormat="1" ht="12.75">
      <c r="A78" s="85"/>
      <c r="B78" s="87"/>
    </row>
    <row r="79" spans="1:12" ht="12.75">
      <c r="A79" s="84"/>
      <c r="B79" s="10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84"/>
      <c r="B80" s="10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84"/>
      <c r="B81" s="10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84"/>
      <c r="B82" s="10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2" s="7" customFormat="1" ht="12.75">
      <c r="A83" s="85"/>
      <c r="B83" s="87"/>
    </row>
    <row r="84" spans="1:12" ht="12.75">
      <c r="A84" s="84"/>
      <c r="B84" s="10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2" s="7" customFormat="1" ht="12.75">
      <c r="A85" s="85"/>
      <c r="B85" s="87"/>
    </row>
    <row r="86" spans="1:2" s="7" customFormat="1" ht="12.75">
      <c r="A86" s="85"/>
      <c r="B86" s="87"/>
    </row>
    <row r="87" spans="1:12" ht="12.75">
      <c r="A87" s="84"/>
      <c r="B87" s="10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2.75">
      <c r="A88" s="84"/>
      <c r="B88" s="10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2.75">
      <c r="A89" s="85"/>
      <c r="B89" s="10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2" s="7" customFormat="1" ht="12.75" customHeight="1">
      <c r="A90" s="95"/>
      <c r="B90" s="87"/>
    </row>
    <row r="91" spans="1:2" s="7" customFormat="1" ht="12.75">
      <c r="A91" s="85"/>
      <c r="B91" s="87"/>
    </row>
    <row r="92" spans="1:2" s="7" customFormat="1" ht="12.75">
      <c r="A92" s="85"/>
      <c r="B92" s="87"/>
    </row>
    <row r="93" spans="1:12" ht="12.75">
      <c r="A93" s="84"/>
      <c r="B93" s="10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2.75">
      <c r="A94" s="84"/>
      <c r="B94" s="10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2.75">
      <c r="A95" s="84"/>
      <c r="B95" s="10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2" s="7" customFormat="1" ht="12.75">
      <c r="A96" s="85"/>
      <c r="B96" s="87"/>
    </row>
    <row r="97" spans="1:12" ht="12.75">
      <c r="A97" s="84"/>
      <c r="B97" s="10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2.75">
      <c r="A98" s="84"/>
      <c r="B98" s="10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2.75">
      <c r="A99" s="84"/>
      <c r="B99" s="10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2.75">
      <c r="A100" s="84"/>
      <c r="B100" s="10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2" s="7" customFormat="1" ht="12.75">
      <c r="A101" s="85"/>
      <c r="B101" s="87"/>
    </row>
    <row r="102" spans="1:12" ht="12.75">
      <c r="A102" s="84"/>
      <c r="B102" s="10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2" s="7" customFormat="1" ht="12.75">
      <c r="A103" s="85"/>
      <c r="B103" s="87"/>
    </row>
    <row r="104" spans="1:12" ht="12.75">
      <c r="A104" s="84"/>
      <c r="B104" s="10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2" s="7" customFormat="1" ht="12.75">
      <c r="A105" s="85"/>
      <c r="B105" s="87"/>
    </row>
    <row r="106" spans="1:2" s="7" customFormat="1" ht="12.75">
      <c r="A106" s="85"/>
      <c r="B106" s="87"/>
    </row>
    <row r="107" spans="1:12" ht="12.75" customHeight="1">
      <c r="A107" s="84"/>
      <c r="B107" s="10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2.75">
      <c r="A108" s="84"/>
      <c r="B108" s="10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2.75">
      <c r="A109" s="85"/>
      <c r="B109" s="10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2" s="7" customFormat="1" ht="12.75">
      <c r="A110" s="95"/>
      <c r="B110" s="87"/>
    </row>
    <row r="111" spans="1:2" s="7" customFormat="1" ht="12.75">
      <c r="A111" s="85"/>
      <c r="B111" s="87"/>
    </row>
    <row r="112" spans="1:2" s="7" customFormat="1" ht="12.75">
      <c r="A112" s="85"/>
      <c r="B112" s="87"/>
    </row>
    <row r="113" spans="1:12" ht="12.75">
      <c r="A113" s="84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2.75">
      <c r="A114" s="84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2.75">
      <c r="A115" s="84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2" s="7" customFormat="1" ht="12.75">
      <c r="A116" s="85"/>
      <c r="B116" s="87"/>
    </row>
    <row r="117" spans="1:12" ht="12.75">
      <c r="A117" s="84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84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84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84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2" s="7" customFormat="1" ht="12.75">
      <c r="A121" s="85"/>
      <c r="B121" s="87"/>
    </row>
    <row r="122" spans="1:12" ht="12.75">
      <c r="A122" s="84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2" s="7" customFormat="1" ht="12.75">
      <c r="A123" s="85"/>
      <c r="B123" s="87"/>
    </row>
    <row r="124" spans="1:2" s="7" customFormat="1" ht="12.75">
      <c r="A124" s="85"/>
      <c r="B124" s="87"/>
    </row>
    <row r="125" spans="1:12" ht="12.75">
      <c r="A125" s="84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2" s="7" customFormat="1" ht="12.75">
      <c r="A126" s="85"/>
      <c r="B126" s="87"/>
    </row>
    <row r="127" spans="1:12" ht="12.75">
      <c r="A127" s="84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2.75">
      <c r="A128" s="84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2.75">
      <c r="A129" s="85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2.75">
      <c r="A130" s="85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2.75">
      <c r="A131" s="85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2.75">
      <c r="A132" s="85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2.75">
      <c r="A133" s="85"/>
      <c r="B133" s="10" t="s">
        <v>26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2.75">
      <c r="A134" s="85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2.75">
      <c r="A135" s="85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2.75">
      <c r="A136" s="85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2.75">
      <c r="A137" s="85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2.75">
      <c r="A138" s="85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2.75">
      <c r="A139" s="85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2.75">
      <c r="A140" s="85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2.75">
      <c r="A141" s="85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2.75">
      <c r="A142" s="85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2.75">
      <c r="A143" s="85"/>
      <c r="B143" s="10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2.75">
      <c r="A144" s="85"/>
      <c r="B144" s="10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2.75">
      <c r="A145" s="85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2.75">
      <c r="A146" s="85"/>
      <c r="B146" s="10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2.75">
      <c r="A147" s="85"/>
      <c r="B147" s="10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2.75">
      <c r="A148" s="85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2.75">
      <c r="A149" s="85"/>
      <c r="B149" s="10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2.75">
      <c r="A150" s="85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2.75">
      <c r="A151" s="85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2.75">
      <c r="A152" s="85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2.75">
      <c r="A153" s="85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2.75">
      <c r="A154" s="85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2.75">
      <c r="A155" s="85"/>
      <c r="B155" s="10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2.75">
      <c r="A156" s="85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2.75">
      <c r="A157" s="85"/>
      <c r="B157" s="10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2.75">
      <c r="A158" s="85"/>
      <c r="B158" s="10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2.75">
      <c r="A159" s="85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2.75">
      <c r="A160" s="85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2.75">
      <c r="A161" s="85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2.75">
      <c r="A162" s="85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2.75">
      <c r="A163" s="85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2.75">
      <c r="A164" s="85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2.75">
      <c r="A165" s="85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2.75">
      <c r="A166" s="85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2.75">
      <c r="A167" s="85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2.75">
      <c r="A168" s="85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2.75">
      <c r="A169" s="85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2.75">
      <c r="A170" s="85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2.75">
      <c r="A171" s="85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2.75">
      <c r="A172" s="85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2.75">
      <c r="A173" s="85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2.75">
      <c r="A174" s="85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2.75">
      <c r="A175" s="85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2.75">
      <c r="A176" s="85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2.75">
      <c r="A177" s="85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2.75">
      <c r="A178" s="85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2.75">
      <c r="A179" s="85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2.75">
      <c r="A180" s="85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2.75">
      <c r="A181" s="85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2.75">
      <c r="A182" s="85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2.75">
      <c r="A183" s="85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2.75">
      <c r="A184" s="85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2.75">
      <c r="A185" s="85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2.75">
      <c r="A186" s="85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2.75">
      <c r="A187" s="85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2.75">
      <c r="A188" s="85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2.75">
      <c r="A189" s="85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2.75">
      <c r="A190" s="85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2.75">
      <c r="A191" s="85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2.75">
      <c r="A192" s="85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2.75">
      <c r="A193" s="85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2.75">
      <c r="A194" s="85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2.75">
      <c r="A195" s="85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2.75">
      <c r="A196" s="85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2.75">
      <c r="A197" s="85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2.75">
      <c r="A198" s="85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2.75">
      <c r="A199" s="85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2.75">
      <c r="A200" s="85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2.75">
      <c r="A201" s="85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2.75">
      <c r="A202" s="85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2.75">
      <c r="A203" s="85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2.75">
      <c r="A204" s="85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2.75">
      <c r="A205" s="85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2.75">
      <c r="A206" s="85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2.75">
      <c r="A207" s="85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2.75">
      <c r="A208" s="85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2.75">
      <c r="A209" s="85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2.75">
      <c r="A210" s="85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2.75">
      <c r="A211" s="85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2.75">
      <c r="A212" s="85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2.75">
      <c r="A213" s="85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2.75">
      <c r="A214" s="85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2.75">
      <c r="A215" s="85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2.75">
      <c r="A216" s="85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2.75">
      <c r="A217" s="85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2.75">
      <c r="A218" s="85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2.75">
      <c r="A219" s="85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2.75">
      <c r="A220" s="85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2.75">
      <c r="A221" s="85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2.75">
      <c r="A222" s="85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2.75">
      <c r="A223" s="85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2.75">
      <c r="A224" s="85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2.75">
      <c r="A225" s="85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2.75">
      <c r="A226" s="85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2.75">
      <c r="A227" s="85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2.75">
      <c r="A228" s="85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2.75">
      <c r="A229" s="85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2.75">
      <c r="A230" s="85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2.75">
      <c r="A231" s="85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2.75">
      <c r="A232" s="85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2.75">
      <c r="A233" s="85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2.75">
      <c r="A234" s="85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2.75">
      <c r="A235" s="85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2.75">
      <c r="A236" s="85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2.75">
      <c r="A237" s="85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2.75">
      <c r="A238" s="85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2.75">
      <c r="A239" s="85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2.75">
      <c r="A240" s="85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2.75">
      <c r="A241" s="85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2.75">
      <c r="A242" s="85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2.75">
      <c r="A243" s="85"/>
      <c r="B243" s="10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12.75">
      <c r="A244" s="85"/>
      <c r="B244" s="10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12.75">
      <c r="A245" s="85"/>
      <c r="B245" s="10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12.75">
      <c r="A246" s="85"/>
      <c r="B246" s="10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12.75">
      <c r="A247" s="85"/>
      <c r="B247" s="10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12.75">
      <c r="A248" s="85"/>
      <c r="B248" s="10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12.75">
      <c r="A249" s="85"/>
      <c r="B249" s="10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2.75">
      <c r="A250" s="85"/>
      <c r="B250" s="10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12.75">
      <c r="A251" s="85"/>
      <c r="B251" s="10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12.75">
      <c r="A252" s="85"/>
      <c r="B252" s="10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2.75">
      <c r="A253" s="85"/>
      <c r="B253" s="10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12.75">
      <c r="A254" s="85"/>
      <c r="B254" s="10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12.75">
      <c r="A255" s="85"/>
      <c r="B255" s="10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2.75">
      <c r="A256" s="85"/>
      <c r="B256" s="10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2.75">
      <c r="A257" s="85"/>
      <c r="B257" s="10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2.75">
      <c r="A258" s="85"/>
      <c r="B258" s="10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12.75">
      <c r="A259" s="85"/>
      <c r="B259" s="10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12.75">
      <c r="A260" s="85"/>
      <c r="B260" s="10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2.75">
      <c r="A261" s="85"/>
      <c r="B261" s="10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2.75">
      <c r="A262" s="85"/>
      <c r="B262" s="10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12.75">
      <c r="A263" s="85"/>
      <c r="B263" s="10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2.75">
      <c r="A264" s="85"/>
      <c r="B264" s="10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2.75">
      <c r="A265" s="85"/>
      <c r="B265" s="10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12.75">
      <c r="A266" s="85"/>
      <c r="B266" s="10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12.75">
      <c r="A267" s="85"/>
      <c r="B267" s="10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2.75">
      <c r="A268" s="85"/>
      <c r="B268" s="10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2.75">
      <c r="A269" s="85"/>
      <c r="B269" s="10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12.75">
      <c r="A270" s="85"/>
      <c r="B270" s="10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2.75">
      <c r="A271" s="85"/>
      <c r="B271" s="10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12.75">
      <c r="A272" s="85"/>
      <c r="B272" s="10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12.75">
      <c r="A273" s="85"/>
      <c r="B273" s="10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2.75">
      <c r="A274" s="85"/>
      <c r="B274" s="10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12.75">
      <c r="A275" s="85"/>
      <c r="B275" s="10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ht="12.75">
      <c r="A276" s="85"/>
      <c r="B276" s="10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ht="12.75">
      <c r="A277" s="85"/>
      <c r="B277" s="10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ht="12.75">
      <c r="A278" s="85"/>
      <c r="B278" s="10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ht="12.75">
      <c r="A279" s="85"/>
      <c r="B279" s="10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12.75">
      <c r="A280" s="85"/>
      <c r="B280" s="10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ht="12.75">
      <c r="A281" s="85"/>
      <c r="B281" s="10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ht="12.75">
      <c r="A282" s="85"/>
      <c r="B282" s="10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12.75">
      <c r="A283" s="85"/>
      <c r="B283" s="10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12.75">
      <c r="A284" s="85"/>
      <c r="B284" s="10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ht="12.75">
      <c r="A285" s="85"/>
      <c r="B285" s="10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12.75">
      <c r="A286" s="85"/>
      <c r="B286" s="10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ht="12.75">
      <c r="A287" s="85"/>
      <c r="B287" s="10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ht="12.75">
      <c r="A288" s="85"/>
      <c r="B288" s="10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12.75">
      <c r="A289" s="85"/>
      <c r="B289" s="10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ht="12.75">
      <c r="A290" s="85"/>
      <c r="B290" s="10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ht="12.75">
      <c r="A291" s="85"/>
      <c r="B291" s="10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12.75">
      <c r="A292" s="85"/>
      <c r="B292" s="10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ht="12.75">
      <c r="A293" s="85"/>
      <c r="B293" s="10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ht="12.75">
      <c r="A294" s="85"/>
      <c r="B294" s="10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12.75">
      <c r="A295" s="85"/>
      <c r="B295" s="10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ht="12.75">
      <c r="A296" s="85"/>
      <c r="B296" s="10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ht="12.75">
      <c r="A297" s="85"/>
      <c r="B297" s="10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12.75">
      <c r="A298" s="85"/>
      <c r="B298" s="10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ht="12.75">
      <c r="A299" s="85"/>
      <c r="B299" s="10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ht="12.75">
      <c r="A300" s="85"/>
      <c r="B300" s="10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ht="12.75">
      <c r="A301" s="85"/>
      <c r="B301" s="10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ht="12.75">
      <c r="A302" s="85"/>
      <c r="B302" s="10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ht="12.75">
      <c r="A303" s="85"/>
      <c r="B303" s="10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ht="12.75">
      <c r="A304" s="85"/>
      <c r="B304" s="10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ht="12.75">
      <c r="A305" s="85"/>
      <c r="B305" s="10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ht="12.75">
      <c r="A306" s="85"/>
      <c r="B306" s="10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ht="12.75">
      <c r="A307" s="85"/>
      <c r="B307" s="10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ht="12.75">
      <c r="A308" s="85"/>
      <c r="B308" s="10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ht="12.75">
      <c r="A309" s="85"/>
      <c r="B309" s="10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ht="12.75">
      <c r="A310" s="85"/>
      <c r="B310" s="10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ht="12.75">
      <c r="A311" s="85"/>
      <c r="B311" s="10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ht="12.75">
      <c r="A312" s="85"/>
      <c r="B312" s="10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ht="12.75">
      <c r="A313" s="85"/>
      <c r="B313" s="10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ht="12.75">
      <c r="A314" s="85"/>
      <c r="B314" s="10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ht="12.75">
      <c r="A315" s="85"/>
      <c r="B315" s="10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ht="12.75">
      <c r="A316" s="85"/>
      <c r="B316" s="10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ht="12.75">
      <c r="A317" s="85"/>
      <c r="B317" s="10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ht="12.75">
      <c r="A318" s="85"/>
      <c r="B318" s="10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ht="12.75">
      <c r="A319" s="85"/>
      <c r="B319" s="10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ht="12.75">
      <c r="A320" s="85"/>
      <c r="B320" s="10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ht="12.75">
      <c r="A321" s="85"/>
      <c r="B321" s="10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ht="12.75">
      <c r="A322" s="85"/>
      <c r="B322" s="10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ht="12.75">
      <c r="A323" s="85"/>
      <c r="B323" s="10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ht="12.75">
      <c r="A324" s="85"/>
      <c r="B324" s="10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ht="12.75">
      <c r="A325" s="85"/>
      <c r="B325" s="10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ht="12.75">
      <c r="A326" s="85"/>
      <c r="B326" s="10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ht="12.75">
      <c r="A327" s="85"/>
      <c r="B327" s="10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ht="12.75">
      <c r="A328" s="85"/>
      <c r="B328" s="10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ht="12.75">
      <c r="A329" s="85"/>
      <c r="B329" s="10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ht="12.75">
      <c r="A330" s="85"/>
      <c r="B330" s="10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ht="12.75">
      <c r="A331" s="85"/>
      <c r="B331" s="10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ht="12.75">
      <c r="A332" s="85"/>
      <c r="B332" s="10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ht="12.75">
      <c r="A333" s="85"/>
      <c r="B333" s="10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ht="12.75">
      <c r="A334" s="85"/>
      <c r="B334" s="10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ht="12.75">
      <c r="A335" s="85"/>
      <c r="B335" s="10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ht="12.75">
      <c r="A336" s="85"/>
      <c r="B336" s="10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ht="12.75">
      <c r="A337" s="85"/>
      <c r="B337" s="10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ht="12.75">
      <c r="A338" s="85"/>
      <c r="B338" s="10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ht="12.75">
      <c r="A339" s="85"/>
      <c r="B339" s="10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ht="12.75">
      <c r="A340" s="85"/>
      <c r="B340" s="10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ht="12.75">
      <c r="A341" s="85"/>
      <c r="B341" s="10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ht="12.75">
      <c r="A342" s="85"/>
      <c r="B342" s="10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ht="12.75">
      <c r="A343" s="85"/>
      <c r="B343" s="10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ht="12.75">
      <c r="A344" s="85"/>
      <c r="B344" s="10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ht="12.75">
      <c r="A345" s="85"/>
      <c r="B345" s="10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ht="12.75">
      <c r="A346" s="85"/>
      <c r="B346" s="10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ht="12.75">
      <c r="A347" s="85"/>
      <c r="B347" s="10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ht="12.75">
      <c r="A348" s="85"/>
      <c r="B348" s="10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ht="12.75">
      <c r="A349" s="85"/>
      <c r="B349" s="10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ht="12.75">
      <c r="A350" s="85"/>
      <c r="B350" s="10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ht="12.75">
      <c r="A351" s="85"/>
      <c r="B351" s="10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ht="12.75">
      <c r="A352" s="85"/>
      <c r="B352" s="10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12" ht="12.75">
      <c r="A353" s="85"/>
      <c r="B353" s="10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 ht="12.75">
      <c r="A354" s="85"/>
      <c r="B354" s="10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ht="12.75">
      <c r="A355" s="85"/>
      <c r="B355" s="10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 ht="12.75">
      <c r="A356" s="85"/>
      <c r="B356" s="10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ht="12.75">
      <c r="A357" s="85"/>
      <c r="B357" s="10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 ht="12.75">
      <c r="A358" s="85"/>
      <c r="B358" s="10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 ht="12.75">
      <c r="A359" s="85"/>
      <c r="B359" s="10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ht="12.75">
      <c r="A360" s="85"/>
      <c r="B360" s="10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ht="12.75">
      <c r="A361" s="85"/>
      <c r="B361" s="10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ht="12.75">
      <c r="A362" s="85"/>
      <c r="B362" s="10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12.75">
      <c r="A363" s="85"/>
      <c r="B363" s="10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ht="12.75">
      <c r="A364" s="85"/>
      <c r="B364" s="10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ht="12.75">
      <c r="A365" s="85"/>
      <c r="B365" s="10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12.75">
      <c r="A366" s="85"/>
      <c r="B366" s="10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ht="12.75">
      <c r="A367" s="85"/>
      <c r="B367" s="10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ht="12.75">
      <c r="A368" s="85"/>
      <c r="B368" s="10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ht="12.75">
      <c r="A369" s="85"/>
      <c r="B369" s="10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ht="12.75">
      <c r="A370" s="85"/>
      <c r="B370" s="10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 ht="12.75">
      <c r="A371" s="85"/>
      <c r="B371" s="10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12.75">
      <c r="A372" s="85"/>
      <c r="B372" s="10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ht="12.75">
      <c r="A373" s="85"/>
      <c r="B373" s="10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ht="12.75">
      <c r="A374" s="85"/>
      <c r="B374" s="10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 ht="12.75">
      <c r="A375" s="85"/>
      <c r="B375" s="10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 ht="12.75">
      <c r="A376" s="85"/>
      <c r="B376" s="10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ht="12.75">
      <c r="A377" s="85"/>
      <c r="B377" s="10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 ht="12.75">
      <c r="A378" s="85"/>
      <c r="B378" s="10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 ht="12.75">
      <c r="A379" s="85"/>
      <c r="B379" s="10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 ht="12.75">
      <c r="A380" s="85"/>
      <c r="B380" s="10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ht="12.75">
      <c r="A381" s="85"/>
      <c r="B381" s="10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ht="12.75">
      <c r="A382" s="85"/>
      <c r="B382" s="10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 ht="12.75">
      <c r="A383" s="85"/>
      <c r="B383" s="10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 ht="12.75">
      <c r="A384" s="85"/>
      <c r="B384" s="10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ht="12.75">
      <c r="A385" s="85"/>
      <c r="B385" s="10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12.75">
      <c r="A386" s="85"/>
      <c r="B386" s="10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1:12" ht="12.75">
      <c r="A387" s="85"/>
      <c r="B387" s="10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1:12" ht="12.75">
      <c r="A388" s="85"/>
      <c r="B388" s="10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1:12" ht="12.75">
      <c r="A389" s="85"/>
      <c r="B389" s="10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1:12" ht="12.75">
      <c r="A390" s="85"/>
      <c r="B390" s="10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1:12" ht="12.75">
      <c r="A391" s="85"/>
      <c r="B391" s="10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1:12" ht="12.75">
      <c r="A392" s="85"/>
      <c r="B392" s="10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1:12" ht="12.75">
      <c r="A393" s="85"/>
      <c r="B393" s="10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1:12" ht="12.75">
      <c r="A394" s="85"/>
      <c r="B394" s="10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1:12" ht="12.75">
      <c r="A395" s="85"/>
      <c r="B395" s="10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1:12" ht="12.75">
      <c r="A396" s="85"/>
      <c r="B396" s="10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1:12" ht="12.75">
      <c r="A397" s="85"/>
      <c r="B397" s="10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1:12" ht="12.75">
      <c r="A398" s="85"/>
      <c r="B398" s="10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1:12" ht="12.75">
      <c r="A399" s="85"/>
      <c r="B399" s="10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1:12" ht="12.75">
      <c r="A400" s="85"/>
      <c r="B400" s="10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1:12" ht="12.75">
      <c r="A401" s="85"/>
      <c r="B401" s="10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1:12" ht="12.75">
      <c r="A402" s="85"/>
      <c r="B402" s="10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1:12" ht="12.75">
      <c r="A403" s="85"/>
      <c r="B403" s="10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1:12" ht="12.75">
      <c r="A404" s="85"/>
      <c r="B404" s="10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1:12" ht="12.75">
      <c r="A405" s="85"/>
      <c r="B405" s="10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1:12" ht="12.75">
      <c r="A406" s="85"/>
      <c r="B406" s="10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1:12" ht="12.75">
      <c r="A407" s="85"/>
      <c r="B407" s="10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1:12" ht="12.75">
      <c r="A408" s="85"/>
      <c r="B408" s="10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1:12" ht="12.75">
      <c r="A409" s="85"/>
      <c r="B409" s="10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1:12" ht="12.75">
      <c r="A410" s="85"/>
      <c r="B410" s="10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1:12" ht="12.75">
      <c r="A411" s="85"/>
      <c r="B411" s="10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1:12" ht="12.75">
      <c r="A412" s="85"/>
      <c r="B412" s="10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1:12" ht="12.75">
      <c r="A413" s="85"/>
      <c r="B413" s="10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1:12" ht="12.75">
      <c r="A414" s="85"/>
      <c r="B414" s="10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1:12" ht="12.75">
      <c r="A415" s="85"/>
      <c r="B415" s="10"/>
      <c r="C415" s="6"/>
      <c r="D415" s="6"/>
      <c r="E415" s="6"/>
      <c r="F415" s="6"/>
      <c r="G415" s="6"/>
      <c r="H415" s="6"/>
      <c r="I415" s="6"/>
      <c r="J415" s="6"/>
      <c r="K415" s="6"/>
      <c r="L415" s="6"/>
    </row>
  </sheetData>
  <sheetProtection/>
  <mergeCells count="8">
    <mergeCell ref="A13:C13"/>
    <mergeCell ref="A14:C14"/>
    <mergeCell ref="A15:C15"/>
    <mergeCell ref="A2:J2"/>
    <mergeCell ref="A9:C9"/>
    <mergeCell ref="A10:C10"/>
    <mergeCell ref="A11:C11"/>
    <mergeCell ref="A12:C1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Knjigovotstvo</cp:lastModifiedBy>
  <cp:lastPrinted>2017-10-12T07:01:10Z</cp:lastPrinted>
  <dcterms:created xsi:type="dcterms:W3CDTF">2013-09-11T11:00:21Z</dcterms:created>
  <dcterms:modified xsi:type="dcterms:W3CDTF">2017-11-20T08:03:31Z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